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11172" activeTab="0"/>
  </bookViews>
  <sheets>
    <sheet name="ТРАФАРЕТ" sheetId="1" r:id="rId1"/>
  </sheets>
  <definedNames>
    <definedName name="_xlnm.Print_Area" localSheetId="0">'ТРАФАРЕТ'!$A$1:$M$144</definedName>
  </definedNames>
  <calcPr fullCalcOnLoad="1"/>
</workbook>
</file>

<file path=xl/sharedStrings.xml><?xml version="1.0" encoding="utf-8"?>
<sst xmlns="http://schemas.openxmlformats.org/spreadsheetml/2006/main" count="654" uniqueCount="227">
  <si>
    <t>Наименование показателя</t>
  </si>
  <si>
    <t>в том числе</t>
  </si>
  <si>
    <t>Планируемый остаток средств на начало планируемого года</t>
  </si>
  <si>
    <t>Объем публичных обязательств, всего</t>
  </si>
  <si>
    <t>(подпись)</t>
  </si>
  <si>
    <t>Дата</t>
  </si>
  <si>
    <t>1.</t>
  </si>
  <si>
    <t>2.</t>
  </si>
  <si>
    <t>Х</t>
  </si>
  <si>
    <t>3.</t>
  </si>
  <si>
    <t>4.</t>
  </si>
  <si>
    <t>из них:</t>
  </si>
  <si>
    <t>в том числе:</t>
  </si>
  <si>
    <t>_______________</t>
  </si>
  <si>
    <t xml:space="preserve"> (расшифровка подписи)</t>
  </si>
  <si>
    <t>Исполнитель</t>
  </si>
  <si>
    <t>Справочно:</t>
  </si>
  <si>
    <t xml:space="preserve">тел. </t>
  </si>
  <si>
    <t>Перечисление остатка субсидии прошлых лет в бюджет города</t>
  </si>
  <si>
    <t>5.</t>
  </si>
  <si>
    <t>6.</t>
  </si>
  <si>
    <t>Руководитель государственного бюджетного (автономного) учреждения (подразделения)</t>
  </si>
  <si>
    <t>Заместитель руководителя государственного бюджетного (автономного) учреждения (подразделения) по финансовым вопросам</t>
  </si>
  <si>
    <t>Главный бухгалтер государственного бюджетного (автономного) учреждения (подразделения)</t>
  </si>
  <si>
    <t>Возврат дебиторской задолженности прошлых лет</t>
  </si>
  <si>
    <t>4.1.</t>
  </si>
  <si>
    <t>4.2.</t>
  </si>
  <si>
    <t>4.3.</t>
  </si>
  <si>
    <t>4.4.</t>
  </si>
  <si>
    <t>4.4.1.</t>
  </si>
  <si>
    <t>Поступления от деятельности студий, кружков, секций, любительских объединений</t>
  </si>
  <si>
    <t>4.4.2.</t>
  </si>
  <si>
    <t>4.4.3.</t>
  </si>
  <si>
    <t>4.4.4.</t>
  </si>
  <si>
    <t>6.1.</t>
  </si>
  <si>
    <t>6.1.1.</t>
  </si>
  <si>
    <t>6.1.2.</t>
  </si>
  <si>
    <t>6.1.3.</t>
  </si>
  <si>
    <t>6.2.</t>
  </si>
  <si>
    <t>6.2.1.</t>
  </si>
  <si>
    <t>6.2.2.</t>
  </si>
  <si>
    <t>охранные услуги</t>
  </si>
  <si>
    <t>6.3.</t>
  </si>
  <si>
    <t>6.3.1.</t>
  </si>
  <si>
    <t>6.4.</t>
  </si>
  <si>
    <t>6.4.1.</t>
  </si>
  <si>
    <t>6.5.</t>
  </si>
  <si>
    <t>6.6.</t>
  </si>
  <si>
    <t>6.7.</t>
  </si>
  <si>
    <t>6.8.</t>
  </si>
  <si>
    <t>7.</t>
  </si>
  <si>
    <t>техническое обслуживание систем вентиляции и других инженерных систем</t>
  </si>
  <si>
    <t>уборка помещений, территории</t>
  </si>
  <si>
    <t>вывоз снега, мусора и твердых бытовых отходов</t>
  </si>
  <si>
    <t>прочие расходы</t>
  </si>
  <si>
    <t>текущий ремонт</t>
  </si>
  <si>
    <t>капитальный ремонт</t>
  </si>
  <si>
    <t>постановочные расходы</t>
  </si>
  <si>
    <t>проведение мероприятий</t>
  </si>
  <si>
    <t>услуги по рекламе</t>
  </si>
  <si>
    <t>прочие работы, услуги</t>
  </si>
  <si>
    <t>капитальный ремонт (проектные работы)</t>
  </si>
  <si>
    <t>музейный фонд</t>
  </si>
  <si>
    <t>библиотечный фонд</t>
  </si>
  <si>
    <t>приобретение оборудования и других основных средств</t>
  </si>
  <si>
    <t>прочее</t>
  </si>
  <si>
    <t>благоустройство территории</t>
  </si>
  <si>
    <t>корма для животных</t>
  </si>
  <si>
    <t>Прочие работы, услуги</t>
  </si>
  <si>
    <t>Планируемый остаток средств на конец планируемого года</t>
  </si>
  <si>
    <t>Прочие выплаты</t>
  </si>
  <si>
    <t>Начисления на выплаты по оплате труда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</si>
  <si>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</si>
  <si>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</si>
  <si>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</si>
  <si>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</si>
  <si>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</si>
  <si>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</si>
  <si>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</si>
  <si>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Работы, услуги по содержанию имущества</t>
  </si>
  <si>
    <t>Арендная плата за пользование имуществом</t>
  </si>
  <si>
    <t>Услуги связи</t>
  </si>
  <si>
    <t>Транспортные услуги</t>
  </si>
  <si>
    <t>Коммунальные услуги</t>
  </si>
  <si>
    <t>Плата за экскурсионное обслуживание (путевки)</t>
  </si>
  <si>
    <t>Прочие расходы</t>
  </si>
  <si>
    <t>Стипендии</t>
  </si>
  <si>
    <t>Исполнение судебных актов</t>
  </si>
  <si>
    <t>Уплата прочих налогов, сборов</t>
  </si>
  <si>
    <t>Уплата иных платежей</t>
  </si>
  <si>
    <t>Перечисления международным организациям</t>
  </si>
  <si>
    <t>Взносы в международные организации</t>
  </si>
  <si>
    <t>Премии и гранты</t>
  </si>
  <si>
    <t xml:space="preserve">III. Показатели по поступлениям и выплатам учреждения                                                  </t>
  </si>
  <si>
    <t>№ п/п</t>
  </si>
  <si>
    <t>КОСГУ</t>
  </si>
  <si>
    <t>Операции по счетам, открытым в кредитных организациях в иностранной валюте</t>
  </si>
  <si>
    <t>Субсидия на финансовое обеспечение выполнения государственного задания</t>
  </si>
  <si>
    <t>Поступления от оказания услуг (выполнения работ) на платной основе и от иной приносящей доход деятельности</t>
  </si>
  <si>
    <t>Субсидии, предоставляемые в соответсвии с абзацем вторым пункта 1 статьи 78.1 Бюджетного кодекса Российской Федерации (целевые субсидии)</t>
  </si>
  <si>
    <t>Субсидии на осуществление капитальных вложений</t>
  </si>
  <si>
    <t>всего</t>
  </si>
  <si>
    <t xml:space="preserve">из них гранты </t>
  </si>
  <si>
    <t>Доходы, всего:</t>
  </si>
  <si>
    <t>Доходы от собственности</t>
  </si>
  <si>
    <t>4.1.1.</t>
  </si>
  <si>
    <t>Поступления от использования недвижимого имущества</t>
  </si>
  <si>
    <t>4.1.2.</t>
  </si>
  <si>
    <t>Поступления от использования движимого имущества</t>
  </si>
  <si>
    <t>4.1.3.</t>
  </si>
  <si>
    <t>Иные поступления</t>
  </si>
  <si>
    <t>Доходы от оказания платных услуг (работ)</t>
  </si>
  <si>
    <t>4.2.1.</t>
  </si>
  <si>
    <t>4.2.2.</t>
  </si>
  <si>
    <t>Другие доходы от оказания платных услуг (работ) в рамках установленной деятельности</t>
  </si>
  <si>
    <t xml:space="preserve">Поступления от реализации образовательных программ </t>
  </si>
  <si>
    <t>4.2.3.</t>
  </si>
  <si>
    <t>Иные аналогичные доходы</t>
  </si>
  <si>
    <t>Суммы принудительного изъятия</t>
  </si>
  <si>
    <t>4.3.1.</t>
  </si>
  <si>
    <t>Денежные взыскания (штрафы) за нарушение законодатальства РФ о контрактной системе в сфере закупок товаров, работ, услуг для обеспечения государственных и муниципальных нужд</t>
  </si>
  <si>
    <t>4.3.2.</t>
  </si>
  <si>
    <t>Поступления от денежных взысканий (штрафов) за неисполнение или ненадлежащее исполнение поставщиком (исполнителем, подрядчиком) условий государственных контрактов</t>
  </si>
  <si>
    <t>4.3.3.</t>
  </si>
  <si>
    <t>Прочие поступления от денежных взысканий (штрафов) и иных сумм в возмещение ущерба</t>
  </si>
  <si>
    <t>Прочие доходы</t>
  </si>
  <si>
    <t>Доходы от пожертвований и иных безвозмездных перечислений</t>
  </si>
  <si>
    <t>Доходы целевого характера (гранты)</t>
  </si>
  <si>
    <t>Иные прочие доходы (необходимо расшифровать)</t>
  </si>
  <si>
    <t>Фонд оплаты труда учреждений</t>
  </si>
  <si>
    <t>Иные выплаты персоналу учреждений, за исключением фонда оплаты труда, всего</t>
  </si>
  <si>
    <t>6.1.2.1.</t>
  </si>
  <si>
    <t>6.1.2.2.</t>
  </si>
  <si>
    <t>6.1.2.3.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</si>
  <si>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</si>
  <si>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работ, услуг в целях капитального ремонта государтсвенного (муниципального) имущества, всего</t>
  </si>
  <si>
    <t>6.3.2.</t>
  </si>
  <si>
    <t>6.3.3.</t>
  </si>
  <si>
    <t>6.3.4.</t>
  </si>
  <si>
    <t>6.3.5.</t>
  </si>
  <si>
    <t>6.3.5.1.</t>
  </si>
  <si>
    <t xml:space="preserve">техническое обслуживание систем безопасности и пожарной сигнализации </t>
  </si>
  <si>
    <t>6.3.5.2.</t>
  </si>
  <si>
    <t>6.3.5.3.</t>
  </si>
  <si>
    <t>6.3.5.4.</t>
  </si>
  <si>
    <t>6.3.5.5.</t>
  </si>
  <si>
    <t>6.3.5.6.</t>
  </si>
  <si>
    <t>6.3.6.</t>
  </si>
  <si>
    <t>6.3.6.1.</t>
  </si>
  <si>
    <t>6.3.6.2.</t>
  </si>
  <si>
    <t>6.3.6.3.</t>
  </si>
  <si>
    <t>6.3.6.4.</t>
  </si>
  <si>
    <t>6.3.6.5</t>
  </si>
  <si>
    <t>6.3.7.</t>
  </si>
  <si>
    <t>6.3.8.</t>
  </si>
  <si>
    <t>6.3.8.1.</t>
  </si>
  <si>
    <t>6.3.8.2.</t>
  </si>
  <si>
    <t>6.3.8.3.</t>
  </si>
  <si>
    <t>6.3.8.4.</t>
  </si>
  <si>
    <t>6.3.8.5.</t>
  </si>
  <si>
    <t>6.3.9.</t>
  </si>
  <si>
    <t>6.3.10.</t>
  </si>
  <si>
    <t>6.3.10.1.</t>
  </si>
  <si>
    <t>6.3.10.2.</t>
  </si>
  <si>
    <t>6.3.10.3.</t>
  </si>
  <si>
    <t>6.3.10.4.</t>
  </si>
  <si>
    <t>6.3.11.</t>
  </si>
  <si>
    <t>Пособия, компенсации и иные социальные выплаты гражданам, кроме публичных нормативных обязательств</t>
  </si>
  <si>
    <t>6.4.2.</t>
  </si>
  <si>
    <t>Уплата налогов, сборов и иных платежей</t>
  </si>
  <si>
    <t>6.9.</t>
  </si>
  <si>
    <t>Уплата налога на имущество организаций и земельного налога</t>
  </si>
  <si>
    <t>Субсидии на финансовое обеспечение выполнения государственного задания</t>
  </si>
  <si>
    <t xml:space="preserve">Поступления от реализации входных билетов </t>
  </si>
  <si>
    <t>Объем финансового обеспечения, всего, руб</t>
  </si>
  <si>
    <t>Операции по лицевым счетам, открытым в органах Московского городского казначейства, всего</t>
  </si>
  <si>
    <t>Операции по лицевым счетам, открытым в кредитных организациях города Москвы</t>
  </si>
  <si>
    <t>Возврат субсидии на финансовое обеспечение выполнения государственного задания</t>
  </si>
  <si>
    <t>X</t>
  </si>
  <si>
    <t>4.2.4.</t>
  </si>
  <si>
    <t>Налог на прибыль и НДС</t>
  </si>
  <si>
    <t>Возврат субсидий, предоставляемых в соответсвии с абзацем вторым пункта 1 статьи 78.1 Бюджетного кодекса Российской Федерации (целевых субсидий)</t>
  </si>
  <si>
    <t>6.1.4.</t>
  </si>
  <si>
    <t>Иные выплаты, за исключением фонда оплаты труда учреждений, лицам, привлекаемым согласно законодательству для выполнения отдельных поручений</t>
  </si>
  <si>
    <t>Выплаты, всего:                                                          (п.6 = п.1+п.2+п.3+п.4-п.5+п.7-п.8)</t>
  </si>
  <si>
    <t>6.1.4.1.</t>
  </si>
  <si>
    <t>6.1.4.2.</t>
  </si>
  <si>
    <t>9.</t>
  </si>
  <si>
    <t>8.</t>
  </si>
  <si>
    <t>Поступления на счета бюджетов</t>
  </si>
  <si>
    <t>Выбытия со счетов бюджетов</t>
  </si>
  <si>
    <t>000</t>
  </si>
  <si>
    <t>510</t>
  </si>
  <si>
    <t>610</t>
  </si>
  <si>
    <t xml:space="preserve">Код по бюджетной классификации Российской Федерации </t>
  </si>
  <si>
    <t>реставрация музейных предметов и музейных коллекций, включенных в состав музейных фондов</t>
  </si>
  <si>
    <t>6.2.3.</t>
  </si>
  <si>
    <t>Расходы на выплаты персоналу, всего</t>
  </si>
  <si>
    <t>Прочая закупка товаров, работ и услуг для обеспечения государственных (муниципальных) нужд, всего</t>
  </si>
  <si>
    <t>4.2.3.1.</t>
  </si>
  <si>
    <t>4.2.3.2.</t>
  </si>
  <si>
    <t>4.2.3.3.</t>
  </si>
  <si>
    <t>4.2.3.4.</t>
  </si>
  <si>
    <t>4.2.5.</t>
  </si>
  <si>
    <t>Доходы, поступающие от населения за содержание жилого помещения и коммунальные услуги</t>
  </si>
  <si>
    <t>4.4.5.</t>
  </si>
  <si>
    <t>4.5.</t>
  </si>
  <si>
    <t>4.6.</t>
  </si>
  <si>
    <t>Уменьшение стоимости основных средств</t>
  </si>
  <si>
    <t>Уменьшение стоимости материальных запасов</t>
  </si>
  <si>
    <t>Строительство (реконструкция) объектов недвижимого имущества государственными (муниципальными) учреждениями</t>
  </si>
  <si>
    <t>6.6.1.</t>
  </si>
  <si>
    <t>6.6.2.</t>
  </si>
  <si>
    <t>прочие расходы, услуги</t>
  </si>
  <si>
    <t>увеличение стоимости основных средств</t>
  </si>
  <si>
    <t>6.1.2.4.</t>
  </si>
  <si>
    <t>6.9.1.</t>
  </si>
  <si>
    <t>6.9.2.</t>
  </si>
  <si>
    <t>6.9.3.</t>
  </si>
  <si>
    <t>6.9.3.1.</t>
  </si>
  <si>
    <t>6.9.3.2.</t>
  </si>
  <si>
    <t>6.9.3.3.</t>
  </si>
  <si>
    <t>6.10.</t>
  </si>
  <si>
    <t>6.1.4.3.</t>
  </si>
  <si>
    <t>6.1.4.4.</t>
  </si>
  <si>
    <t>Поступления от гастрольной деятельности</t>
  </si>
  <si>
    <t>4.2.2.5.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</si>
</sst>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u val="single"/>
      <sz val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lightGray">
        <bgColor rgb="FFFFFF00"/>
      </patternFill>
    </fill>
    <fill>
      <patternFill patternType="lightGray">
        <bgColor theme="0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1" applyNumberFormat="0" applyAlignment="0" applyProtection="0"/>
    <xf numFmtId="0" fontId="3" fillId="27" borderId="2" applyNumberFormat="0" applyAlignment="0" applyProtection="0"/>
    <xf numFmtId="0" fontId="4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31" fillId="0" borderId="0">
      <alignment/>
      <protection/>
    </xf>
    <xf numFmtId="0" fontId="18" fillId="0" borderId="0">
      <alignment/>
      <protection/>
    </xf>
    <xf numFmtId="0" fontId="12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7" fillId="0" borderId="0" xfId="0" applyFont="1" applyAlignment="1" applyProtection="1">
      <alignment/>
      <protection/>
    </xf>
    <xf numFmtId="0" fontId="20" fillId="0" borderId="0" xfId="54" applyFont="1" applyAlignment="1" applyProtection="1">
      <alignment horizontal="center" vertical="top"/>
      <protection/>
    </xf>
    <xf numFmtId="0" fontId="19" fillId="0" borderId="0" xfId="54" applyFont="1" applyAlignment="1" applyProtection="1">
      <alignment horizontal="center" wrapText="1"/>
      <protection/>
    </xf>
    <xf numFmtId="0" fontId="21" fillId="0" borderId="0" xfId="54" applyFont="1" applyAlignment="1" applyProtection="1">
      <alignment horizontal="center" wrapText="1"/>
      <protection/>
    </xf>
    <xf numFmtId="0" fontId="19" fillId="0" borderId="0" xfId="54" applyFont="1" applyBorder="1" applyProtection="1">
      <alignment/>
      <protection/>
    </xf>
    <xf numFmtId="0" fontId="22" fillId="0" borderId="0" xfId="54" applyFont="1" applyBorder="1" applyAlignment="1" applyProtection="1">
      <alignment vertical="justify"/>
      <protection/>
    </xf>
    <xf numFmtId="0" fontId="22" fillId="0" borderId="0" xfId="54" applyFont="1" applyBorder="1" applyAlignment="1" applyProtection="1">
      <alignment horizontal="center" vertical="justify"/>
      <protection/>
    </xf>
    <xf numFmtId="49" fontId="17" fillId="0" borderId="0" xfId="0" applyNumberFormat="1" applyFont="1" applyAlignment="1" applyProtection="1">
      <alignment/>
      <protection/>
    </xf>
    <xf numFmtId="49" fontId="23" fillId="0" borderId="0" xfId="0" applyNumberFormat="1" applyFont="1" applyAlignment="1" applyProtection="1">
      <alignment/>
      <protection/>
    </xf>
    <xf numFmtId="0" fontId="24" fillId="0" borderId="0" xfId="54" applyFont="1" applyProtection="1">
      <alignment/>
      <protection/>
    </xf>
    <xf numFmtId="4" fontId="24" fillId="0" borderId="0" xfId="54" applyNumberFormat="1" applyFont="1" applyProtection="1">
      <alignment/>
      <protection/>
    </xf>
    <xf numFmtId="0" fontId="25" fillId="0" borderId="0" xfId="54" applyFont="1" applyProtection="1">
      <alignment/>
      <protection/>
    </xf>
    <xf numFmtId="0" fontId="26" fillId="0" borderId="0" xfId="0" applyFont="1" applyAlignment="1" applyProtection="1">
      <alignment/>
      <protection/>
    </xf>
    <xf numFmtId="4" fontId="26" fillId="0" borderId="0" xfId="0" applyNumberFormat="1" applyFont="1" applyBorder="1" applyAlignment="1" applyProtection="1">
      <alignment horizontal="center"/>
      <protection/>
    </xf>
    <xf numFmtId="4" fontId="26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center"/>
      <protection/>
    </xf>
    <xf numFmtId="0" fontId="19" fillId="33" borderId="10" xfId="54" applyFont="1" applyFill="1" applyBorder="1" applyAlignment="1" applyProtection="1">
      <alignment vertical="center" wrapText="1"/>
      <protection/>
    </xf>
    <xf numFmtId="0" fontId="19" fillId="33" borderId="11" xfId="54" applyFont="1" applyFill="1" applyBorder="1" applyAlignment="1" applyProtection="1">
      <alignment vertical="center" wrapText="1"/>
      <protection/>
    </xf>
    <xf numFmtId="0" fontId="19" fillId="0" borderId="12" xfId="54" applyFont="1" applyFill="1" applyBorder="1" applyAlignment="1" applyProtection="1">
      <alignment horizontal="center" vertical="top" wrapText="1"/>
      <protection/>
    </xf>
    <xf numFmtId="0" fontId="21" fillId="33" borderId="12" xfId="54" applyFont="1" applyFill="1" applyBorder="1" applyAlignment="1" applyProtection="1">
      <alignment horizontal="center" vertical="center" wrapText="1"/>
      <protection/>
    </xf>
    <xf numFmtId="0" fontId="21" fillId="33" borderId="12" xfId="54" applyFont="1" applyFill="1" applyBorder="1" applyAlignment="1" applyProtection="1">
      <alignment horizontal="left" vertical="center" wrapText="1"/>
      <protection/>
    </xf>
    <xf numFmtId="0" fontId="21" fillId="33" borderId="12" xfId="54" applyFont="1" applyFill="1" applyBorder="1" applyAlignment="1" applyProtection="1">
      <alignment horizontal="center" vertical="center"/>
      <protection/>
    </xf>
    <xf numFmtId="4" fontId="21" fillId="34" borderId="12" xfId="54" applyNumberFormat="1" applyFont="1" applyFill="1" applyBorder="1" applyAlignment="1" applyProtection="1">
      <alignment horizontal="center" vertical="center"/>
      <protection/>
    </xf>
    <xf numFmtId="4" fontId="19" fillId="34" borderId="12" xfId="54" applyNumberFormat="1" applyFont="1" applyFill="1" applyBorder="1" applyAlignment="1" applyProtection="1">
      <alignment horizontal="center" vertical="center"/>
      <protection/>
    </xf>
    <xf numFmtId="4" fontId="21" fillId="33" borderId="12" xfId="54" applyNumberFormat="1" applyFont="1" applyFill="1" applyBorder="1" applyAlignment="1" applyProtection="1">
      <alignment horizontal="center" vertical="center"/>
      <protection locked="0"/>
    </xf>
    <xf numFmtId="4" fontId="21" fillId="0" borderId="12" xfId="54" applyNumberFormat="1" applyFont="1" applyFill="1" applyBorder="1" applyAlignment="1" applyProtection="1">
      <alignment horizontal="center" vertical="center"/>
      <protection locked="0"/>
    </xf>
    <xf numFmtId="0" fontId="21" fillId="0" borderId="12" xfId="54" applyFont="1" applyFill="1" applyBorder="1" applyAlignment="1" applyProtection="1">
      <alignment horizontal="center" vertical="center" wrapText="1"/>
      <protection/>
    </xf>
    <xf numFmtId="0" fontId="21" fillId="0" borderId="12" xfId="54" applyFont="1" applyFill="1" applyBorder="1" applyAlignment="1" applyProtection="1">
      <alignment horizontal="left" vertical="center" wrapText="1"/>
      <protection/>
    </xf>
    <xf numFmtId="0" fontId="21" fillId="0" borderId="12" xfId="54" applyFont="1" applyFill="1" applyBorder="1" applyAlignment="1" applyProtection="1">
      <alignment horizontal="center" vertical="center"/>
      <protection/>
    </xf>
    <xf numFmtId="4" fontId="21" fillId="0" borderId="12" xfId="54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/>
    </xf>
    <xf numFmtId="0" fontId="19" fillId="0" borderId="12" xfId="54" applyFont="1" applyFill="1" applyBorder="1" applyAlignment="1" applyProtection="1">
      <alignment horizontal="center" vertical="center" wrapText="1"/>
      <protection/>
    </xf>
    <xf numFmtId="0" fontId="19" fillId="0" borderId="12" xfId="54" applyFont="1" applyFill="1" applyBorder="1" applyAlignment="1" applyProtection="1">
      <alignment horizontal="left" vertical="center" wrapText="1"/>
      <protection/>
    </xf>
    <xf numFmtId="0" fontId="19" fillId="0" borderId="12" xfId="54" applyFont="1" applyFill="1" applyBorder="1" applyAlignment="1" applyProtection="1">
      <alignment horizontal="center" vertical="center"/>
      <protection/>
    </xf>
    <xf numFmtId="49" fontId="21" fillId="33" borderId="12" xfId="54" applyNumberFormat="1" applyFont="1" applyFill="1" applyBorder="1" applyAlignment="1" applyProtection="1">
      <alignment horizontal="center" vertical="center"/>
      <protection/>
    </xf>
    <xf numFmtId="49" fontId="19" fillId="0" borderId="12" xfId="54" applyNumberFormat="1" applyFont="1" applyFill="1" applyBorder="1" applyAlignment="1" applyProtection="1">
      <alignment horizontal="center" vertical="center"/>
      <protection/>
    </xf>
    <xf numFmtId="0" fontId="19" fillId="33" borderId="12" xfId="54" applyFont="1" applyFill="1" applyBorder="1" applyAlignment="1" applyProtection="1">
      <alignment horizontal="center" vertical="center"/>
      <protection/>
    </xf>
    <xf numFmtId="49" fontId="19" fillId="34" borderId="12" xfId="54" applyNumberFormat="1" applyFont="1" applyFill="1" applyBorder="1" applyAlignment="1" applyProtection="1">
      <alignment horizontal="center" vertical="center"/>
      <protection/>
    </xf>
    <xf numFmtId="0" fontId="19" fillId="34" borderId="12" xfId="54" applyFont="1" applyFill="1" applyBorder="1" applyAlignment="1" applyProtection="1">
      <alignment horizontal="center" vertical="center"/>
      <protection/>
    </xf>
    <xf numFmtId="4" fontId="19" fillId="0" borderId="12" xfId="54" applyNumberFormat="1" applyFont="1" applyFill="1" applyBorder="1" applyAlignment="1" applyProtection="1">
      <alignment horizontal="center" vertical="center"/>
      <protection locked="0"/>
    </xf>
    <xf numFmtId="4" fontId="19" fillId="0" borderId="12" xfId="54" applyNumberFormat="1" applyFont="1" applyBorder="1" applyAlignment="1" applyProtection="1">
      <alignment horizontal="center" vertical="center"/>
      <protection locked="0"/>
    </xf>
    <xf numFmtId="4" fontId="19" fillId="33" borderId="12" xfId="54" applyNumberFormat="1" applyFont="1" applyFill="1" applyBorder="1" applyAlignment="1" applyProtection="1">
      <alignment horizontal="center" vertical="center"/>
      <protection locked="0"/>
    </xf>
    <xf numFmtId="0" fontId="19" fillId="0" borderId="12" xfId="54" applyFont="1" applyFill="1" applyBorder="1" applyAlignment="1" applyProtection="1">
      <alignment horizontal="center" vertical="center" wrapText="1"/>
      <protection locked="0"/>
    </xf>
    <xf numFmtId="0" fontId="19" fillId="0" borderId="12" xfId="54" applyFont="1" applyFill="1" applyBorder="1" applyAlignment="1" applyProtection="1">
      <alignment horizontal="left" vertical="center" wrapText="1"/>
      <protection locked="0"/>
    </xf>
    <xf numFmtId="49" fontId="19" fillId="33" borderId="12" xfId="54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/>
      <protection/>
    </xf>
    <xf numFmtId="4" fontId="19" fillId="0" borderId="12" xfId="54" applyNumberFormat="1" applyFont="1" applyFill="1" applyBorder="1" applyAlignment="1" applyProtection="1">
      <alignment horizontal="center" vertical="center"/>
      <protection/>
    </xf>
    <xf numFmtId="4" fontId="19" fillId="0" borderId="12" xfId="54" applyNumberFormat="1" applyFont="1" applyBorder="1" applyAlignment="1" applyProtection="1">
      <alignment horizontal="center" vertical="center"/>
      <protection/>
    </xf>
    <xf numFmtId="4" fontId="19" fillId="33" borderId="12" xfId="54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/>
      <protection/>
    </xf>
    <xf numFmtId="2" fontId="19" fillId="0" borderId="12" xfId="54" applyNumberFormat="1" applyFont="1" applyFill="1" applyBorder="1" applyAlignment="1" applyProtection="1">
      <alignment horizontal="center" vertical="center"/>
      <protection locked="0"/>
    </xf>
    <xf numFmtId="0" fontId="19" fillId="0" borderId="12" xfId="54" applyFont="1" applyFill="1" applyBorder="1" applyAlignment="1" applyProtection="1">
      <alignment horizontal="center" wrapText="1"/>
      <protection/>
    </xf>
    <xf numFmtId="4" fontId="19" fillId="34" borderId="13" xfId="54" applyNumberFormat="1" applyFont="1" applyFill="1" applyBorder="1" applyAlignment="1" applyProtection="1">
      <alignment horizontal="center" vertical="center"/>
      <protection/>
    </xf>
    <xf numFmtId="4" fontId="19" fillId="0" borderId="13" xfId="54" applyNumberFormat="1" applyFont="1" applyFill="1" applyBorder="1" applyAlignment="1" applyProtection="1">
      <alignment horizontal="center" vertical="center"/>
      <protection locked="0"/>
    </xf>
    <xf numFmtId="4" fontId="19" fillId="33" borderId="13" xfId="54" applyNumberFormat="1" applyFont="1" applyFill="1" applyBorder="1" applyAlignment="1" applyProtection="1">
      <alignment horizontal="center" vertical="center"/>
      <protection locked="0"/>
    </xf>
    <xf numFmtId="4" fontId="19" fillId="0" borderId="13" xfId="54" applyNumberFormat="1" applyFont="1" applyBorder="1" applyAlignment="1" applyProtection="1">
      <alignment horizontal="center" vertical="center"/>
      <protection locked="0"/>
    </xf>
    <xf numFmtId="4" fontId="19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28" fillId="0" borderId="12" xfId="54" applyFont="1" applyFill="1" applyBorder="1" applyAlignment="1" applyProtection="1">
      <alignment horizontal="left" vertical="center" wrapText="1"/>
      <protection/>
    </xf>
    <xf numFmtId="49" fontId="21" fillId="0" borderId="12" xfId="54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4" fontId="26" fillId="0" borderId="10" xfId="0" applyNumberFormat="1" applyFont="1" applyBorder="1" applyAlignment="1" applyProtection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26" fillId="0" borderId="14" xfId="0" applyFont="1" applyBorder="1" applyAlignment="1" applyProtection="1">
      <alignment horizontal="center"/>
      <protection/>
    </xf>
    <xf numFmtId="49" fontId="26" fillId="0" borderId="0" xfId="0" applyNumberFormat="1" applyFont="1" applyAlignment="1" applyProtection="1">
      <alignment horizontal="center"/>
      <protection/>
    </xf>
    <xf numFmtId="49" fontId="26" fillId="0" borderId="0" xfId="0" applyNumberFormat="1" applyFont="1" applyAlignment="1" applyProtection="1">
      <alignment horizontal="left"/>
      <protection/>
    </xf>
    <xf numFmtId="49" fontId="21" fillId="0" borderId="12" xfId="54" applyNumberFormat="1" applyFont="1" applyFill="1" applyBorder="1" applyAlignment="1" applyProtection="1">
      <alignment horizontal="center" vertical="center"/>
      <protection/>
    </xf>
    <xf numFmtId="4" fontId="21" fillId="34" borderId="12" xfId="54" applyNumberFormat="1" applyFont="1" applyFill="1" applyBorder="1" applyAlignment="1" applyProtection="1">
      <alignment horizontal="center" vertical="center" wrapText="1"/>
      <protection/>
    </xf>
    <xf numFmtId="4" fontId="19" fillId="34" borderId="12" xfId="54" applyNumberFormat="1" applyFont="1" applyFill="1" applyBorder="1" applyAlignment="1" applyProtection="1">
      <alignment horizontal="center" vertical="center"/>
      <protection locked="0"/>
    </xf>
    <xf numFmtId="0" fontId="19" fillId="35" borderId="12" xfId="54" applyFont="1" applyFill="1" applyBorder="1" applyAlignment="1" applyProtection="1">
      <alignment horizontal="center" vertical="center" wrapText="1"/>
      <protection locked="0"/>
    </xf>
    <xf numFmtId="0" fontId="19" fillId="35" borderId="12" xfId="54" applyFont="1" applyFill="1" applyBorder="1" applyAlignment="1" applyProtection="1">
      <alignment horizontal="left" vertical="center" wrapText="1"/>
      <protection locked="0"/>
    </xf>
    <xf numFmtId="0" fontId="19" fillId="35" borderId="12" xfId="54" applyFont="1" applyFill="1" applyBorder="1" applyAlignment="1" applyProtection="1">
      <alignment horizontal="center" vertical="center"/>
      <protection/>
    </xf>
    <xf numFmtId="4" fontId="21" fillId="36" borderId="12" xfId="54" applyNumberFormat="1" applyFont="1" applyFill="1" applyBorder="1" applyAlignment="1" applyProtection="1">
      <alignment horizontal="center" vertical="center"/>
      <protection/>
    </xf>
    <xf numFmtId="4" fontId="19" fillId="36" borderId="12" xfId="54" applyNumberFormat="1" applyFont="1" applyFill="1" applyBorder="1" applyAlignment="1" applyProtection="1">
      <alignment horizontal="center" vertical="center"/>
      <protection/>
    </xf>
    <xf numFmtId="49" fontId="19" fillId="35" borderId="12" xfId="54" applyNumberFormat="1" applyFont="1" applyFill="1" applyBorder="1" applyAlignment="1" applyProtection="1">
      <alignment horizontal="center" vertical="center"/>
      <protection/>
    </xf>
    <xf numFmtId="4" fontId="19" fillId="35" borderId="12" xfId="54" applyNumberFormat="1" applyFont="1" applyFill="1" applyBorder="1" applyAlignment="1" applyProtection="1">
      <alignment horizontal="center" vertical="center"/>
      <protection locked="0"/>
    </xf>
    <xf numFmtId="4" fontId="19" fillId="37" borderId="12" xfId="54" applyNumberFormat="1" applyFont="1" applyFill="1" applyBorder="1" applyAlignment="1" applyProtection="1">
      <alignment horizontal="center" vertical="center"/>
      <protection locked="0"/>
    </xf>
    <xf numFmtId="0" fontId="19" fillId="0" borderId="13" xfId="54" applyFont="1" applyBorder="1" applyAlignment="1" applyProtection="1">
      <alignment horizontal="center" vertical="center" wrapText="1"/>
      <protection/>
    </xf>
    <xf numFmtId="0" fontId="19" fillId="0" borderId="15" xfId="54" applyFont="1" applyBorder="1" applyAlignment="1" applyProtection="1">
      <alignment horizontal="center" vertical="center" wrapText="1"/>
      <protection/>
    </xf>
    <xf numFmtId="0" fontId="19" fillId="0" borderId="16" xfId="54" applyFont="1" applyBorder="1" applyAlignment="1" applyProtection="1">
      <alignment horizontal="center" vertical="center" wrapText="1"/>
      <protection/>
    </xf>
    <xf numFmtId="0" fontId="19" fillId="0" borderId="12" xfId="54" applyFont="1" applyFill="1" applyBorder="1" applyAlignment="1" applyProtection="1">
      <alignment horizontal="center" vertical="top" wrapText="1"/>
      <protection/>
    </xf>
    <xf numFmtId="0" fontId="19" fillId="0" borderId="17" xfId="54" applyFont="1" applyBorder="1" applyAlignment="1" applyProtection="1">
      <alignment horizontal="center" vertical="center" wrapText="1"/>
      <protection/>
    </xf>
    <xf numFmtId="0" fontId="19" fillId="0" borderId="18" xfId="54" applyFont="1" applyBorder="1" applyAlignment="1" applyProtection="1">
      <alignment horizontal="center" vertical="center" wrapText="1"/>
      <protection/>
    </xf>
    <xf numFmtId="0" fontId="19" fillId="0" borderId="19" xfId="54" applyFont="1" applyBorder="1" applyAlignment="1" applyProtection="1">
      <alignment horizontal="center" vertical="center" wrapText="1"/>
      <protection/>
    </xf>
    <xf numFmtId="0" fontId="21" fillId="0" borderId="0" xfId="54" applyFont="1" applyBorder="1" applyAlignment="1" applyProtection="1">
      <alignment horizontal="center" vertical="center" wrapText="1"/>
      <protection/>
    </xf>
    <xf numFmtId="0" fontId="19" fillId="33" borderId="20" xfId="54" applyFont="1" applyFill="1" applyBorder="1" applyAlignment="1" applyProtection="1">
      <alignment horizontal="center" vertical="center" wrapText="1"/>
      <protection/>
    </xf>
    <xf numFmtId="0" fontId="19" fillId="33" borderId="21" xfId="54" applyFont="1" applyFill="1" applyBorder="1" applyAlignment="1" applyProtection="1">
      <alignment horizontal="center" vertical="center" wrapText="1"/>
      <protection/>
    </xf>
    <xf numFmtId="0" fontId="19" fillId="33" borderId="22" xfId="54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left"/>
      <protection/>
    </xf>
    <xf numFmtId="0" fontId="19" fillId="33" borderId="12" xfId="54" applyFont="1" applyFill="1" applyBorder="1" applyAlignment="1" applyProtection="1">
      <alignment horizontal="center" vertical="center" wrapText="1"/>
      <protection/>
    </xf>
    <xf numFmtId="0" fontId="19" fillId="33" borderId="22" xfId="54" applyFont="1" applyFill="1" applyBorder="1" applyAlignment="1" applyProtection="1">
      <alignment horizontal="center" vertical="top" wrapText="1"/>
      <protection/>
    </xf>
    <xf numFmtId="0" fontId="22" fillId="0" borderId="0" xfId="54" applyFont="1" applyBorder="1" applyAlignment="1" applyProtection="1">
      <alignment horizontal="center" vertical="justify"/>
      <protection/>
    </xf>
    <xf numFmtId="0" fontId="19" fillId="0" borderId="13" xfId="53" applyFont="1" applyFill="1" applyBorder="1" applyAlignment="1" applyProtection="1">
      <alignment horizontal="center" vertical="center" wrapText="1"/>
      <protection/>
    </xf>
    <xf numFmtId="0" fontId="19" fillId="0" borderId="15" xfId="53" applyFont="1" applyFill="1" applyBorder="1" applyAlignment="1" applyProtection="1">
      <alignment horizontal="center" vertical="center" wrapText="1"/>
      <protection/>
    </xf>
    <xf numFmtId="0" fontId="19" fillId="0" borderId="16" xfId="53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561975</xdr:colOff>
      <xdr:row>116</xdr:row>
      <xdr:rowOff>0</xdr:rowOff>
    </xdr:from>
    <xdr:to>
      <xdr:col>5</xdr:col>
      <xdr:colOff>561975</xdr:colOff>
      <xdr:row>116</xdr:row>
      <xdr:rowOff>0</xdr:rowOff>
    </xdr:to>
    <xdr:sp fLocksText="0">
      <xdr:nvSpPr>
        <xdr:cNvPr id="1" name="Text Box 216759" hidden="1"/>
        <xdr:cNvSpPr txBox="1">
          <a:spLocks noChangeArrowheads="1"/>
        </xdr:cNvSpPr>
      </xdr:nvSpPr>
      <xdr:spPr>
        <a:xfrm>
          <a:off x="4286250" y="56759475"/>
          <a:ext cx="1152525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4"/>
  <sheetViews>
    <sheetView tabSelected="1" zoomScalePageLayoutView="0" workbookViewId="0" topLeftCell="A1">
      <pane ySplit="7" topLeftCell="A9" activePane="bottomLeft" state="frozen"/>
      <selection pane="topLeft" activeCell="C1" sqref="C1"/>
      <selection pane="bottomLeft" activeCell="G6" sqref="G6:G7"/>
    </sheetView>
  </sheetViews>
  <sheetFormatPr defaultColWidth="9.140625" defaultRowHeight="15"/>
  <cols>
    <col min="1" max="1" width="9.00390625" style="13" customWidth="1"/>
    <col min="2" max="2" width="25.00390625" style="13" customWidth="1"/>
    <col min="3" max="3" width="13.421875" style="13" customWidth="1"/>
    <col min="4" max="4" width="8.421875" style="61" customWidth="1"/>
    <col min="5" max="5" width="17.28125" style="62" customWidth="1"/>
    <col min="6" max="6" width="17.28125" style="61" customWidth="1"/>
    <col min="7" max="7" width="17.28125" style="13" customWidth="1"/>
    <col min="8" max="8" width="22.00390625" style="13" customWidth="1"/>
    <col min="9" max="15" width="17.421875" style="13" customWidth="1"/>
    <col min="16" max="17" width="17.28125" style="13" customWidth="1"/>
    <col min="18" max="16384" width="9.140625" style="13" customWidth="1"/>
  </cols>
  <sheetData>
    <row r="1" spans="1:13" ht="15">
      <c r="A1" s="10"/>
      <c r="B1" s="10"/>
      <c r="C1" s="11"/>
      <c r="D1" s="10"/>
      <c r="E1" s="12"/>
      <c r="F1" s="10"/>
      <c r="G1" s="10"/>
      <c r="H1" s="2"/>
      <c r="I1" s="2"/>
      <c r="J1" s="2"/>
      <c r="K1" s="2"/>
      <c r="L1" s="2"/>
      <c r="M1" s="10"/>
    </row>
    <row r="2" spans="1:102" ht="15" customHeight="1">
      <c r="A2" s="87" t="s">
        <v>93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14"/>
      <c r="O2" s="15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</row>
    <row r="3" spans="1:102" ht="15">
      <c r="A3" s="3"/>
      <c r="B3" s="3"/>
      <c r="C3" s="3"/>
      <c r="D3" s="3"/>
      <c r="E3" s="4"/>
      <c r="F3" s="3"/>
      <c r="G3" s="5"/>
      <c r="H3" s="6"/>
      <c r="I3" s="6"/>
      <c r="J3" s="94"/>
      <c r="K3" s="94"/>
      <c r="L3" s="7"/>
      <c r="M3" s="10"/>
      <c r="N3" s="17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</row>
    <row r="4" spans="1:102" ht="24" customHeight="1">
      <c r="A4" s="92" t="s">
        <v>94</v>
      </c>
      <c r="B4" s="92" t="s">
        <v>0</v>
      </c>
      <c r="C4" s="92" t="s">
        <v>194</v>
      </c>
      <c r="D4" s="92" t="s">
        <v>95</v>
      </c>
      <c r="E4" s="84" t="s">
        <v>174</v>
      </c>
      <c r="F4" s="88" t="s">
        <v>1</v>
      </c>
      <c r="G4" s="89"/>
      <c r="H4" s="89"/>
      <c r="I4" s="89"/>
      <c r="J4" s="89"/>
      <c r="K4" s="89"/>
      <c r="L4" s="89"/>
      <c r="M4" s="90"/>
      <c r="N4" s="14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</row>
    <row r="5" spans="1:102" ht="16.5" customHeight="1">
      <c r="A5" s="92"/>
      <c r="B5" s="92"/>
      <c r="C5" s="92"/>
      <c r="D5" s="92"/>
      <c r="E5" s="85"/>
      <c r="F5" s="80" t="s">
        <v>175</v>
      </c>
      <c r="G5" s="18"/>
      <c r="H5" s="18"/>
      <c r="I5" s="18"/>
      <c r="J5" s="18"/>
      <c r="K5" s="19"/>
      <c r="L5" s="95" t="s">
        <v>176</v>
      </c>
      <c r="M5" s="95" t="s">
        <v>96</v>
      </c>
      <c r="N5" s="17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</row>
    <row r="6" spans="1:102" ht="105.75" customHeight="1">
      <c r="A6" s="92"/>
      <c r="B6" s="92"/>
      <c r="C6" s="92"/>
      <c r="D6" s="92"/>
      <c r="E6" s="85"/>
      <c r="F6" s="81"/>
      <c r="G6" s="93" t="s">
        <v>97</v>
      </c>
      <c r="H6" s="83" t="s">
        <v>99</v>
      </c>
      <c r="I6" s="83" t="s">
        <v>100</v>
      </c>
      <c r="J6" s="83" t="s">
        <v>98</v>
      </c>
      <c r="K6" s="83"/>
      <c r="L6" s="96"/>
      <c r="M6" s="96"/>
      <c r="N6" s="14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</row>
    <row r="7" spans="1:102" ht="18.75" customHeight="1">
      <c r="A7" s="92"/>
      <c r="B7" s="92"/>
      <c r="C7" s="92"/>
      <c r="D7" s="92"/>
      <c r="E7" s="86"/>
      <c r="F7" s="82"/>
      <c r="G7" s="93"/>
      <c r="H7" s="83"/>
      <c r="I7" s="83"/>
      <c r="J7" s="20" t="s">
        <v>101</v>
      </c>
      <c r="K7" s="20" t="s">
        <v>102</v>
      </c>
      <c r="L7" s="97"/>
      <c r="M7" s="97"/>
      <c r="N7" s="17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</row>
    <row r="8" spans="1:102" ht="57">
      <c r="A8" s="21" t="s">
        <v>6</v>
      </c>
      <c r="B8" s="22" t="s">
        <v>2</v>
      </c>
      <c r="C8" s="23" t="s">
        <v>8</v>
      </c>
      <c r="D8" s="23" t="s">
        <v>8</v>
      </c>
      <c r="E8" s="24">
        <f>F8+L8+M8</f>
        <v>58106970.31</v>
      </c>
      <c r="F8" s="25">
        <f>G8+H8+I8+J8</f>
        <v>58106970.31</v>
      </c>
      <c r="G8" s="26">
        <v>15020813.86</v>
      </c>
      <c r="H8" s="26">
        <v>7092114.87</v>
      </c>
      <c r="I8" s="26"/>
      <c r="J8" s="26">
        <v>35994041.58</v>
      </c>
      <c r="K8" s="26"/>
      <c r="L8" s="27"/>
      <c r="M8" s="26"/>
      <c r="N8" s="14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</row>
    <row r="9" spans="1:14" ht="57">
      <c r="A9" s="28" t="s">
        <v>7</v>
      </c>
      <c r="B9" s="29" t="s">
        <v>18</v>
      </c>
      <c r="C9" s="30" t="s">
        <v>8</v>
      </c>
      <c r="D9" s="30" t="s">
        <v>8</v>
      </c>
      <c r="E9" s="24">
        <f>F9+L9+M9</f>
        <v>0</v>
      </c>
      <c r="F9" s="25">
        <f>G9+H9+I9+J9</f>
        <v>0</v>
      </c>
      <c r="G9" s="27"/>
      <c r="H9" s="27"/>
      <c r="I9" s="27"/>
      <c r="J9" s="27"/>
      <c r="K9" s="27"/>
      <c r="L9" s="27"/>
      <c r="M9" s="26"/>
      <c r="N9" s="17"/>
    </row>
    <row r="10" spans="1:15" ht="42.75">
      <c r="A10" s="28" t="s">
        <v>9</v>
      </c>
      <c r="B10" s="29" t="s">
        <v>24</v>
      </c>
      <c r="C10" s="30" t="s">
        <v>8</v>
      </c>
      <c r="D10" s="30" t="s">
        <v>8</v>
      </c>
      <c r="E10" s="24">
        <f>F10+L10+M10</f>
        <v>0</v>
      </c>
      <c r="F10" s="25">
        <f>G10+H10+I10+J10</f>
        <v>0</v>
      </c>
      <c r="G10" s="27"/>
      <c r="H10" s="27"/>
      <c r="I10" s="27"/>
      <c r="J10" s="27"/>
      <c r="K10" s="27"/>
      <c r="L10" s="31"/>
      <c r="M10" s="26"/>
      <c r="N10" s="1"/>
      <c r="O10" s="1"/>
    </row>
    <row r="11" spans="1:13" s="32" customFormat="1" ht="14.25">
      <c r="A11" s="28" t="s">
        <v>10</v>
      </c>
      <c r="B11" s="29" t="s">
        <v>103</v>
      </c>
      <c r="C11" s="30" t="s">
        <v>8</v>
      </c>
      <c r="D11" s="30" t="s">
        <v>8</v>
      </c>
      <c r="E11" s="24">
        <f>F11+L11+M11</f>
        <v>332768746.56</v>
      </c>
      <c r="F11" s="24">
        <f>G11+H11+I11+J11</f>
        <v>332768746.56</v>
      </c>
      <c r="G11" s="24">
        <f>G18+G33+G47+G48</f>
        <v>109268746.56</v>
      </c>
      <c r="H11" s="24">
        <f>H33+H38+H47+H48</f>
        <v>5500000</v>
      </c>
      <c r="I11" s="24">
        <f>I43+I47+I48</f>
        <v>0</v>
      </c>
      <c r="J11" s="24">
        <f>J13+J18+J33+J38+J47+J48</f>
        <v>218000000</v>
      </c>
      <c r="K11" s="24">
        <f>K13+K18+K33+K38+K47+K48</f>
        <v>0</v>
      </c>
      <c r="L11" s="24">
        <f>L13+L18+L33+L38+L47+L48</f>
        <v>0</v>
      </c>
      <c r="M11" s="24">
        <f>M13+M18+M33+M38+M47+M48</f>
        <v>0</v>
      </c>
    </row>
    <row r="12" spans="1:13" ht="15">
      <c r="A12" s="33"/>
      <c r="B12" s="34" t="s">
        <v>12</v>
      </c>
      <c r="C12" s="35" t="s">
        <v>8</v>
      </c>
      <c r="D12" s="35" t="s">
        <v>8</v>
      </c>
      <c r="E12" s="36" t="s">
        <v>8</v>
      </c>
      <c r="F12" s="35" t="s">
        <v>8</v>
      </c>
      <c r="G12" s="37" t="s">
        <v>8</v>
      </c>
      <c r="H12" s="35" t="s">
        <v>8</v>
      </c>
      <c r="I12" s="35" t="s">
        <v>8</v>
      </c>
      <c r="J12" s="35" t="s">
        <v>8</v>
      </c>
      <c r="K12" s="37" t="s">
        <v>8</v>
      </c>
      <c r="L12" s="38" t="s">
        <v>8</v>
      </c>
      <c r="M12" s="38" t="s">
        <v>8</v>
      </c>
    </row>
    <row r="13" spans="1:13" ht="30">
      <c r="A13" s="33" t="s">
        <v>25</v>
      </c>
      <c r="B13" s="34" t="s">
        <v>104</v>
      </c>
      <c r="C13" s="35">
        <v>120</v>
      </c>
      <c r="D13" s="35" t="s">
        <v>8</v>
      </c>
      <c r="E13" s="24">
        <f>F13+L13+M13</f>
        <v>16000000</v>
      </c>
      <c r="F13" s="25">
        <f>J13</f>
        <v>16000000</v>
      </c>
      <c r="G13" s="39" t="s">
        <v>8</v>
      </c>
      <c r="H13" s="40" t="s">
        <v>8</v>
      </c>
      <c r="I13" s="40" t="s">
        <v>8</v>
      </c>
      <c r="J13" s="25">
        <f>SUM(J15:J17)</f>
        <v>16000000</v>
      </c>
      <c r="K13" s="25">
        <f>SUM(K15:K17)</f>
        <v>0</v>
      </c>
      <c r="L13" s="25">
        <f>SUM(L15:L17)</f>
        <v>0</v>
      </c>
      <c r="M13" s="25">
        <f>SUM(M15:M17)</f>
        <v>0</v>
      </c>
    </row>
    <row r="14" spans="1:13" ht="15">
      <c r="A14" s="33"/>
      <c r="B14" s="34" t="s">
        <v>11</v>
      </c>
      <c r="C14" s="35" t="s">
        <v>8</v>
      </c>
      <c r="D14" s="35" t="s">
        <v>8</v>
      </c>
      <c r="E14" s="36" t="s">
        <v>8</v>
      </c>
      <c r="F14" s="35" t="s">
        <v>8</v>
      </c>
      <c r="G14" s="37" t="s">
        <v>8</v>
      </c>
      <c r="H14" s="35" t="s">
        <v>8</v>
      </c>
      <c r="I14" s="35" t="s">
        <v>8</v>
      </c>
      <c r="J14" s="35" t="s">
        <v>8</v>
      </c>
      <c r="K14" s="37" t="s">
        <v>8</v>
      </c>
      <c r="L14" s="38" t="s">
        <v>8</v>
      </c>
      <c r="M14" s="38" t="s">
        <v>8</v>
      </c>
    </row>
    <row r="15" spans="1:13" ht="45">
      <c r="A15" s="33" t="s">
        <v>105</v>
      </c>
      <c r="B15" s="34" t="s">
        <v>106</v>
      </c>
      <c r="C15" s="35">
        <v>121</v>
      </c>
      <c r="D15" s="35" t="s">
        <v>8</v>
      </c>
      <c r="E15" s="24">
        <f>F15+L15+M15</f>
        <v>16000000</v>
      </c>
      <c r="F15" s="25">
        <f>J15</f>
        <v>16000000</v>
      </c>
      <c r="G15" s="37" t="s">
        <v>8</v>
      </c>
      <c r="H15" s="35" t="s">
        <v>8</v>
      </c>
      <c r="I15" s="35" t="s">
        <v>8</v>
      </c>
      <c r="J15" s="41">
        <v>16000000</v>
      </c>
      <c r="K15" s="41"/>
      <c r="L15" s="42"/>
      <c r="M15" s="43"/>
    </row>
    <row r="16" spans="1:13" ht="45">
      <c r="A16" s="33" t="s">
        <v>107</v>
      </c>
      <c r="B16" s="34" t="s">
        <v>108</v>
      </c>
      <c r="C16" s="35">
        <v>122</v>
      </c>
      <c r="D16" s="35" t="s">
        <v>8</v>
      </c>
      <c r="E16" s="24">
        <f>F16+L16+M16</f>
        <v>0</v>
      </c>
      <c r="F16" s="25">
        <f>J16</f>
        <v>0</v>
      </c>
      <c r="G16" s="37" t="s">
        <v>8</v>
      </c>
      <c r="H16" s="35" t="s">
        <v>8</v>
      </c>
      <c r="I16" s="35" t="s">
        <v>8</v>
      </c>
      <c r="J16" s="41"/>
      <c r="K16" s="41"/>
      <c r="L16" s="42"/>
      <c r="M16" s="43"/>
    </row>
    <row r="17" spans="1:13" ht="15">
      <c r="A17" s="33" t="s">
        <v>109</v>
      </c>
      <c r="B17" s="34" t="s">
        <v>110</v>
      </c>
      <c r="C17" s="35">
        <v>129</v>
      </c>
      <c r="D17" s="35" t="s">
        <v>8</v>
      </c>
      <c r="E17" s="24">
        <f>F17+L17+M17</f>
        <v>0</v>
      </c>
      <c r="F17" s="25">
        <f>J17</f>
        <v>0</v>
      </c>
      <c r="G17" s="37" t="s">
        <v>8</v>
      </c>
      <c r="H17" s="35" t="s">
        <v>8</v>
      </c>
      <c r="I17" s="35" t="s">
        <v>8</v>
      </c>
      <c r="J17" s="41"/>
      <c r="K17" s="41"/>
      <c r="L17" s="42"/>
      <c r="M17" s="43"/>
    </row>
    <row r="18" spans="1:13" ht="45">
      <c r="A18" s="33" t="s">
        <v>26</v>
      </c>
      <c r="B18" s="34" t="s">
        <v>111</v>
      </c>
      <c r="C18" s="35">
        <v>130</v>
      </c>
      <c r="D18" s="35" t="s">
        <v>8</v>
      </c>
      <c r="E18" s="24">
        <f>F18+L18+M18</f>
        <v>311268746.56</v>
      </c>
      <c r="F18" s="25">
        <f>G18+J18</f>
        <v>311268746.56</v>
      </c>
      <c r="G18" s="25">
        <f>G20+G22</f>
        <v>109268746.56</v>
      </c>
      <c r="H18" s="40" t="s">
        <v>8</v>
      </c>
      <c r="I18" s="40" t="s">
        <v>8</v>
      </c>
      <c r="J18" s="25">
        <f>J21+J23+J31+J32</f>
        <v>202000000</v>
      </c>
      <c r="K18" s="25">
        <f>K21+K23+K31+K32</f>
        <v>0</v>
      </c>
      <c r="L18" s="25">
        <f>L20+L21+L22+L23+L31+L32</f>
        <v>0</v>
      </c>
      <c r="M18" s="25">
        <f>M20+M21+M22+M23+M31+M32</f>
        <v>0</v>
      </c>
    </row>
    <row r="19" spans="1:13" ht="15">
      <c r="A19" s="33"/>
      <c r="B19" s="34" t="s">
        <v>11</v>
      </c>
      <c r="C19" s="35" t="s">
        <v>8</v>
      </c>
      <c r="D19" s="35" t="s">
        <v>8</v>
      </c>
      <c r="E19" s="36" t="s">
        <v>8</v>
      </c>
      <c r="F19" s="35" t="s">
        <v>8</v>
      </c>
      <c r="G19" s="37" t="s">
        <v>8</v>
      </c>
      <c r="H19" s="35" t="s">
        <v>8</v>
      </c>
      <c r="I19" s="35" t="s">
        <v>8</v>
      </c>
      <c r="J19" s="35" t="s">
        <v>8</v>
      </c>
      <c r="K19" s="37" t="s">
        <v>8</v>
      </c>
      <c r="L19" s="35" t="s">
        <v>8</v>
      </c>
      <c r="M19" s="38" t="s">
        <v>8</v>
      </c>
    </row>
    <row r="20" spans="1:13" ht="60">
      <c r="A20" s="33" t="s">
        <v>112</v>
      </c>
      <c r="B20" s="34" t="s">
        <v>172</v>
      </c>
      <c r="C20" s="35">
        <v>131</v>
      </c>
      <c r="D20" s="35" t="s">
        <v>8</v>
      </c>
      <c r="E20" s="24">
        <f>F20+L20+M20</f>
        <v>109268746.56</v>
      </c>
      <c r="F20" s="25">
        <f>G20</f>
        <v>109268746.56</v>
      </c>
      <c r="G20" s="41">
        <v>109268746.56</v>
      </c>
      <c r="H20" s="35" t="s">
        <v>8</v>
      </c>
      <c r="I20" s="35" t="s">
        <v>8</v>
      </c>
      <c r="J20" s="35" t="s">
        <v>8</v>
      </c>
      <c r="K20" s="37" t="s">
        <v>8</v>
      </c>
      <c r="L20" s="42"/>
      <c r="M20" s="43"/>
    </row>
    <row r="21" spans="1:13" ht="54.75" hidden="1">
      <c r="A21" s="33" t="s">
        <v>113</v>
      </c>
      <c r="B21" s="34" t="s">
        <v>204</v>
      </c>
      <c r="C21" s="35">
        <v>135</v>
      </c>
      <c r="D21" s="35" t="s">
        <v>8</v>
      </c>
      <c r="E21" s="24">
        <f>F21+L21+M21</f>
        <v>0</v>
      </c>
      <c r="F21" s="25">
        <f>J21</f>
        <v>0</v>
      </c>
      <c r="G21" s="35" t="s">
        <v>8</v>
      </c>
      <c r="H21" s="35" t="s">
        <v>8</v>
      </c>
      <c r="I21" s="35" t="s">
        <v>8</v>
      </c>
      <c r="J21" s="41"/>
      <c r="K21" s="41"/>
      <c r="L21" s="42"/>
      <c r="M21" s="43"/>
    </row>
    <row r="22" spans="1:13" ht="54.75" hidden="1">
      <c r="A22" s="33" t="s">
        <v>112</v>
      </c>
      <c r="B22" s="34" t="s">
        <v>177</v>
      </c>
      <c r="C22" s="35">
        <v>131</v>
      </c>
      <c r="D22" s="35" t="s">
        <v>8</v>
      </c>
      <c r="E22" s="24">
        <f>F22+L22+M22</f>
        <v>0</v>
      </c>
      <c r="F22" s="25">
        <f>G22</f>
        <v>0</v>
      </c>
      <c r="G22" s="41"/>
      <c r="H22" s="35" t="s">
        <v>8</v>
      </c>
      <c r="I22" s="35" t="s">
        <v>8</v>
      </c>
      <c r="J22" s="35" t="s">
        <v>8</v>
      </c>
      <c r="K22" s="37" t="s">
        <v>8</v>
      </c>
      <c r="L22" s="42"/>
      <c r="M22" s="43"/>
    </row>
    <row r="23" spans="1:13" ht="75">
      <c r="A23" s="33" t="s">
        <v>116</v>
      </c>
      <c r="B23" s="34" t="s">
        <v>114</v>
      </c>
      <c r="C23" s="35">
        <v>137</v>
      </c>
      <c r="D23" s="35" t="s">
        <v>8</v>
      </c>
      <c r="E23" s="24">
        <f>F23+L23+M23</f>
        <v>205000000</v>
      </c>
      <c r="F23" s="25">
        <f>J23</f>
        <v>205000000</v>
      </c>
      <c r="G23" s="39" t="s">
        <v>178</v>
      </c>
      <c r="H23" s="40" t="s">
        <v>8</v>
      </c>
      <c r="I23" s="40" t="s">
        <v>8</v>
      </c>
      <c r="J23" s="25">
        <f>SUM(J25:J30)</f>
        <v>205000000</v>
      </c>
      <c r="K23" s="25">
        <f>SUM(K25:K30)</f>
        <v>0</v>
      </c>
      <c r="L23" s="25">
        <f>SUM(L25:L30)</f>
        <v>0</v>
      </c>
      <c r="M23" s="25">
        <f>SUM(M25:M30)</f>
        <v>0</v>
      </c>
    </row>
    <row r="24" spans="1:13" ht="15">
      <c r="A24" s="33"/>
      <c r="B24" s="34" t="s">
        <v>11</v>
      </c>
      <c r="C24" s="35" t="s">
        <v>8</v>
      </c>
      <c r="D24" s="35" t="s">
        <v>8</v>
      </c>
      <c r="E24" s="36" t="s">
        <v>8</v>
      </c>
      <c r="F24" s="35" t="s">
        <v>8</v>
      </c>
      <c r="G24" s="37" t="s">
        <v>8</v>
      </c>
      <c r="H24" s="35" t="s">
        <v>8</v>
      </c>
      <c r="I24" s="35" t="s">
        <v>8</v>
      </c>
      <c r="J24" s="35" t="s">
        <v>8</v>
      </c>
      <c r="K24" s="37" t="s">
        <v>8</v>
      </c>
      <c r="L24" s="35" t="s">
        <v>8</v>
      </c>
      <c r="M24" s="38" t="s">
        <v>8</v>
      </c>
    </row>
    <row r="25" spans="1:13" ht="45">
      <c r="A25" s="33" t="s">
        <v>199</v>
      </c>
      <c r="B25" s="34" t="s">
        <v>173</v>
      </c>
      <c r="C25" s="35">
        <v>137</v>
      </c>
      <c r="D25" s="35" t="s">
        <v>8</v>
      </c>
      <c r="E25" s="24">
        <f>F25+L25+M25</f>
        <v>185000000</v>
      </c>
      <c r="F25" s="25">
        <f>J25</f>
        <v>185000000</v>
      </c>
      <c r="G25" s="37" t="s">
        <v>178</v>
      </c>
      <c r="H25" s="35" t="s">
        <v>8</v>
      </c>
      <c r="I25" s="35" t="s">
        <v>8</v>
      </c>
      <c r="J25" s="41">
        <v>185000000</v>
      </c>
      <c r="K25" s="41"/>
      <c r="L25" s="42"/>
      <c r="M25" s="43"/>
    </row>
    <row r="26" spans="1:13" ht="75">
      <c r="A26" s="33" t="s">
        <v>200</v>
      </c>
      <c r="B26" s="34" t="s">
        <v>30</v>
      </c>
      <c r="C26" s="35">
        <v>137</v>
      </c>
      <c r="D26" s="35" t="s">
        <v>8</v>
      </c>
      <c r="E26" s="24">
        <f>F26+L26+M26</f>
        <v>0</v>
      </c>
      <c r="F26" s="25">
        <f>J26</f>
        <v>0</v>
      </c>
      <c r="G26" s="37" t="s">
        <v>178</v>
      </c>
      <c r="H26" s="35" t="s">
        <v>8</v>
      </c>
      <c r="I26" s="35" t="s">
        <v>8</v>
      </c>
      <c r="J26" s="41"/>
      <c r="K26" s="41"/>
      <c r="L26" s="42"/>
      <c r="M26" s="43"/>
    </row>
    <row r="27" spans="1:13" ht="45">
      <c r="A27" s="33" t="s">
        <v>201</v>
      </c>
      <c r="B27" s="34" t="s">
        <v>115</v>
      </c>
      <c r="C27" s="35">
        <v>137</v>
      </c>
      <c r="D27" s="35" t="s">
        <v>8</v>
      </c>
      <c r="E27" s="24">
        <f>F27+L27+M27</f>
        <v>0</v>
      </c>
      <c r="F27" s="25">
        <f>J27</f>
        <v>0</v>
      </c>
      <c r="G27" s="37" t="s">
        <v>178</v>
      </c>
      <c r="H27" s="35" t="s">
        <v>8</v>
      </c>
      <c r="I27" s="35" t="s">
        <v>8</v>
      </c>
      <c r="J27" s="41"/>
      <c r="K27" s="41"/>
      <c r="L27" s="42"/>
      <c r="M27" s="43"/>
    </row>
    <row r="28" spans="1:13" ht="45">
      <c r="A28" s="33" t="s">
        <v>202</v>
      </c>
      <c r="B28" s="34" t="s">
        <v>84</v>
      </c>
      <c r="C28" s="35">
        <v>137</v>
      </c>
      <c r="D28" s="35" t="s">
        <v>8</v>
      </c>
      <c r="E28" s="24">
        <f>F28+L28+M28</f>
        <v>0</v>
      </c>
      <c r="F28" s="25">
        <f>J28</f>
        <v>0</v>
      </c>
      <c r="G28" s="37" t="s">
        <v>178</v>
      </c>
      <c r="H28" s="35" t="s">
        <v>8</v>
      </c>
      <c r="I28" s="35" t="s">
        <v>8</v>
      </c>
      <c r="J28" s="41"/>
      <c r="K28" s="41"/>
      <c r="L28" s="42"/>
      <c r="M28" s="43"/>
    </row>
    <row r="29" spans="1:13" s="47" customFormat="1" ht="45">
      <c r="A29" s="44" t="s">
        <v>226</v>
      </c>
      <c r="B29" s="45" t="s">
        <v>225</v>
      </c>
      <c r="C29" s="35">
        <v>137</v>
      </c>
      <c r="D29" s="35" t="s">
        <v>8</v>
      </c>
      <c r="E29" s="24">
        <f>F29+L29+M29</f>
        <v>20000000</v>
      </c>
      <c r="F29" s="25">
        <f>J29</f>
        <v>20000000</v>
      </c>
      <c r="G29" s="46" t="s">
        <v>178</v>
      </c>
      <c r="H29" s="38" t="s">
        <v>8</v>
      </c>
      <c r="I29" s="38" t="s">
        <v>8</v>
      </c>
      <c r="J29" s="43">
        <v>20000000</v>
      </c>
      <c r="K29" s="43"/>
      <c r="L29" s="43"/>
      <c r="M29" s="43"/>
    </row>
    <row r="30" spans="1:13" s="51" customFormat="1" ht="14.25" customHeight="1" hidden="1">
      <c r="A30" s="33"/>
      <c r="B30" s="34"/>
      <c r="C30" s="35"/>
      <c r="D30" s="35"/>
      <c r="E30" s="24"/>
      <c r="F30" s="25"/>
      <c r="G30" s="37"/>
      <c r="H30" s="35"/>
      <c r="I30" s="35"/>
      <c r="J30" s="48"/>
      <c r="K30" s="48"/>
      <c r="L30" s="49"/>
      <c r="M30" s="50"/>
    </row>
    <row r="31" spans="1:13" ht="30">
      <c r="A31" s="33" t="s">
        <v>179</v>
      </c>
      <c r="B31" s="34" t="s">
        <v>117</v>
      </c>
      <c r="C31" s="35">
        <v>139</v>
      </c>
      <c r="D31" s="35" t="s">
        <v>8</v>
      </c>
      <c r="E31" s="24">
        <f>F31+L31+M31</f>
        <v>0</v>
      </c>
      <c r="F31" s="25">
        <f>J31</f>
        <v>0</v>
      </c>
      <c r="G31" s="37" t="s">
        <v>8</v>
      </c>
      <c r="H31" s="35" t="s">
        <v>8</v>
      </c>
      <c r="I31" s="35" t="s">
        <v>8</v>
      </c>
      <c r="J31" s="41"/>
      <c r="K31" s="41"/>
      <c r="L31" s="42"/>
      <c r="M31" s="43"/>
    </row>
    <row r="32" spans="1:13" ht="30">
      <c r="A32" s="33" t="s">
        <v>203</v>
      </c>
      <c r="B32" s="34" t="s">
        <v>180</v>
      </c>
      <c r="C32" s="35">
        <v>130</v>
      </c>
      <c r="D32" s="35" t="s">
        <v>8</v>
      </c>
      <c r="E32" s="24">
        <f>F32+L32+M32</f>
        <v>-3000000</v>
      </c>
      <c r="F32" s="25">
        <f>J32</f>
        <v>-3000000</v>
      </c>
      <c r="G32" s="37" t="s">
        <v>178</v>
      </c>
      <c r="H32" s="35" t="s">
        <v>178</v>
      </c>
      <c r="I32" s="35" t="s">
        <v>8</v>
      </c>
      <c r="J32" s="41">
        <v>-3000000</v>
      </c>
      <c r="K32" s="41"/>
      <c r="L32" s="42"/>
      <c r="M32" s="43"/>
    </row>
    <row r="33" spans="1:13" ht="30">
      <c r="A33" s="33" t="s">
        <v>27</v>
      </c>
      <c r="B33" s="34" t="s">
        <v>118</v>
      </c>
      <c r="C33" s="35">
        <v>140</v>
      </c>
      <c r="D33" s="35" t="s">
        <v>8</v>
      </c>
      <c r="E33" s="24">
        <f>F33+L33+M33</f>
        <v>0</v>
      </c>
      <c r="F33" s="25">
        <f>G33+H33+J33</f>
        <v>0</v>
      </c>
      <c r="G33" s="25">
        <f>G35+G36+G37</f>
        <v>0</v>
      </c>
      <c r="H33" s="25">
        <f>H35+H36+H37</f>
        <v>0</v>
      </c>
      <c r="I33" s="25" t="s">
        <v>8</v>
      </c>
      <c r="J33" s="25">
        <f>J35+J36+J37</f>
        <v>0</v>
      </c>
      <c r="K33" s="25">
        <f>K35+K36+K37</f>
        <v>0</v>
      </c>
      <c r="L33" s="25">
        <f>L35+L36+L37</f>
        <v>0</v>
      </c>
      <c r="M33" s="25">
        <f>M35+M36+M37</f>
        <v>0</v>
      </c>
    </row>
    <row r="34" spans="1:13" ht="15">
      <c r="A34" s="33"/>
      <c r="B34" s="34" t="s">
        <v>11</v>
      </c>
      <c r="C34" s="35" t="s">
        <v>8</v>
      </c>
      <c r="D34" s="35" t="s">
        <v>8</v>
      </c>
      <c r="E34" s="36" t="s">
        <v>8</v>
      </c>
      <c r="F34" s="35" t="s">
        <v>8</v>
      </c>
      <c r="G34" s="37" t="s">
        <v>8</v>
      </c>
      <c r="H34" s="35" t="s">
        <v>8</v>
      </c>
      <c r="I34" s="35" t="s">
        <v>8</v>
      </c>
      <c r="J34" s="35" t="s">
        <v>8</v>
      </c>
      <c r="K34" s="37" t="s">
        <v>8</v>
      </c>
      <c r="L34" s="35" t="s">
        <v>8</v>
      </c>
      <c r="M34" s="38" t="s">
        <v>8</v>
      </c>
    </row>
    <row r="35" spans="1:13" ht="150">
      <c r="A35" s="33" t="s">
        <v>119</v>
      </c>
      <c r="B35" s="34" t="s">
        <v>120</v>
      </c>
      <c r="C35" s="35">
        <v>141</v>
      </c>
      <c r="D35" s="35" t="s">
        <v>8</v>
      </c>
      <c r="E35" s="24">
        <f>F35+L35+M35</f>
        <v>0</v>
      </c>
      <c r="F35" s="25">
        <f>G35+H35+J35</f>
        <v>0</v>
      </c>
      <c r="G35" s="41"/>
      <c r="H35" s="41"/>
      <c r="I35" s="35" t="s">
        <v>8</v>
      </c>
      <c r="J35" s="41"/>
      <c r="K35" s="41"/>
      <c r="L35" s="42"/>
      <c r="M35" s="43"/>
    </row>
    <row r="36" spans="1:13" ht="135">
      <c r="A36" s="33" t="s">
        <v>121</v>
      </c>
      <c r="B36" s="34" t="s">
        <v>122</v>
      </c>
      <c r="C36" s="35">
        <v>142</v>
      </c>
      <c r="D36" s="35" t="s">
        <v>8</v>
      </c>
      <c r="E36" s="24">
        <f>F36+L36+M36</f>
        <v>0</v>
      </c>
      <c r="F36" s="25">
        <f>G36+H36+J36</f>
        <v>0</v>
      </c>
      <c r="G36" s="41"/>
      <c r="H36" s="41"/>
      <c r="I36" s="35" t="s">
        <v>8</v>
      </c>
      <c r="J36" s="41"/>
      <c r="K36" s="41"/>
      <c r="L36" s="42"/>
      <c r="M36" s="43"/>
    </row>
    <row r="37" spans="1:13" ht="75">
      <c r="A37" s="33" t="s">
        <v>123</v>
      </c>
      <c r="B37" s="34" t="s">
        <v>124</v>
      </c>
      <c r="C37" s="35">
        <v>149</v>
      </c>
      <c r="D37" s="35" t="s">
        <v>8</v>
      </c>
      <c r="E37" s="24">
        <f>F37+L37+M37</f>
        <v>0</v>
      </c>
      <c r="F37" s="25">
        <f>G37+H37+J37</f>
        <v>0</v>
      </c>
      <c r="G37" s="41"/>
      <c r="H37" s="41"/>
      <c r="I37" s="35" t="s">
        <v>8</v>
      </c>
      <c r="J37" s="41"/>
      <c r="K37" s="41"/>
      <c r="L37" s="42"/>
      <c r="M37" s="43"/>
    </row>
    <row r="38" spans="1:13" ht="15">
      <c r="A38" s="33" t="s">
        <v>28</v>
      </c>
      <c r="B38" s="34" t="s">
        <v>125</v>
      </c>
      <c r="C38" s="35">
        <v>180</v>
      </c>
      <c r="D38" s="35" t="s">
        <v>8</v>
      </c>
      <c r="E38" s="24">
        <f>F38+L38+M38</f>
        <v>5500000</v>
      </c>
      <c r="F38" s="25">
        <f>H38+I38+J38</f>
        <v>5500000</v>
      </c>
      <c r="G38" s="25" t="str">
        <f>G40</f>
        <v>Х</v>
      </c>
      <c r="H38" s="25">
        <f>SUM(H42:H43)</f>
        <v>5500000</v>
      </c>
      <c r="I38" s="25">
        <f>I43</f>
        <v>0</v>
      </c>
      <c r="J38" s="25">
        <f>J40+J41</f>
        <v>0</v>
      </c>
      <c r="K38" s="25">
        <f>K40+K41</f>
        <v>0</v>
      </c>
      <c r="L38" s="25">
        <f>SUM(L40:L43)</f>
        <v>0</v>
      </c>
      <c r="M38" s="25">
        <f>SUM(M40:M43)</f>
        <v>0</v>
      </c>
    </row>
    <row r="39" spans="1:13" ht="15">
      <c r="A39" s="33"/>
      <c r="B39" s="34" t="s">
        <v>11</v>
      </c>
      <c r="C39" s="35" t="s">
        <v>8</v>
      </c>
      <c r="D39" s="35" t="s">
        <v>8</v>
      </c>
      <c r="E39" s="36" t="s">
        <v>8</v>
      </c>
      <c r="F39" s="35" t="s">
        <v>8</v>
      </c>
      <c r="G39" s="37" t="s">
        <v>8</v>
      </c>
      <c r="H39" s="35" t="s">
        <v>8</v>
      </c>
      <c r="I39" s="38" t="s">
        <v>8</v>
      </c>
      <c r="J39" s="38" t="s">
        <v>8</v>
      </c>
      <c r="K39" s="46" t="s">
        <v>8</v>
      </c>
      <c r="L39" s="38" t="s">
        <v>8</v>
      </c>
      <c r="M39" s="38" t="s">
        <v>8</v>
      </c>
    </row>
    <row r="40" spans="1:13" ht="60">
      <c r="A40" s="33" t="s">
        <v>29</v>
      </c>
      <c r="B40" s="34" t="s">
        <v>126</v>
      </c>
      <c r="C40" s="35">
        <v>181</v>
      </c>
      <c r="D40" s="35" t="s">
        <v>8</v>
      </c>
      <c r="E40" s="24">
        <f aca="true" t="shared" si="0" ref="E40:E45">F40+L40+M40</f>
        <v>0</v>
      </c>
      <c r="F40" s="25">
        <f>J40</f>
        <v>0</v>
      </c>
      <c r="G40" s="48" t="s">
        <v>8</v>
      </c>
      <c r="H40" s="48" t="s">
        <v>8</v>
      </c>
      <c r="I40" s="35" t="s">
        <v>8</v>
      </c>
      <c r="J40" s="41"/>
      <c r="K40" s="41"/>
      <c r="L40" s="42"/>
      <c r="M40" s="43"/>
    </row>
    <row r="41" spans="1:13" ht="30">
      <c r="A41" s="33" t="s">
        <v>31</v>
      </c>
      <c r="B41" s="34" t="s">
        <v>127</v>
      </c>
      <c r="C41" s="35">
        <v>182</v>
      </c>
      <c r="D41" s="35" t="s">
        <v>8</v>
      </c>
      <c r="E41" s="24">
        <f t="shared" si="0"/>
        <v>0</v>
      </c>
      <c r="F41" s="25">
        <f>J41</f>
        <v>0</v>
      </c>
      <c r="G41" s="37" t="s">
        <v>8</v>
      </c>
      <c r="H41" s="35" t="s">
        <v>8</v>
      </c>
      <c r="I41" s="35" t="s">
        <v>8</v>
      </c>
      <c r="J41" s="41"/>
      <c r="K41" s="41"/>
      <c r="L41" s="42"/>
      <c r="M41" s="43"/>
    </row>
    <row r="42" spans="1:13" ht="120">
      <c r="A42" s="33" t="s">
        <v>32</v>
      </c>
      <c r="B42" s="34" t="s">
        <v>99</v>
      </c>
      <c r="C42" s="35">
        <v>180</v>
      </c>
      <c r="D42" s="35" t="s">
        <v>8</v>
      </c>
      <c r="E42" s="24">
        <f t="shared" si="0"/>
        <v>5500000</v>
      </c>
      <c r="F42" s="25">
        <f>H42</f>
        <v>5500000</v>
      </c>
      <c r="G42" s="37" t="s">
        <v>8</v>
      </c>
      <c r="H42" s="41">
        <v>5500000</v>
      </c>
      <c r="I42" s="35" t="s">
        <v>8</v>
      </c>
      <c r="J42" s="35" t="s">
        <v>8</v>
      </c>
      <c r="K42" s="37" t="s">
        <v>8</v>
      </c>
      <c r="L42" s="42"/>
      <c r="M42" s="43"/>
    </row>
    <row r="43" spans="1:13" ht="45">
      <c r="A43" s="33" t="s">
        <v>33</v>
      </c>
      <c r="B43" s="34" t="s">
        <v>100</v>
      </c>
      <c r="C43" s="35">
        <v>180</v>
      </c>
      <c r="D43" s="35" t="s">
        <v>8</v>
      </c>
      <c r="E43" s="24">
        <f t="shared" si="0"/>
        <v>0</v>
      </c>
      <c r="F43" s="25">
        <f>I43</f>
        <v>0</v>
      </c>
      <c r="G43" s="37" t="s">
        <v>8</v>
      </c>
      <c r="H43" s="37" t="s">
        <v>8</v>
      </c>
      <c r="I43" s="41"/>
      <c r="J43" s="35" t="s">
        <v>8</v>
      </c>
      <c r="K43" s="37" t="s">
        <v>8</v>
      </c>
      <c r="L43" s="42"/>
      <c r="M43" s="43"/>
    </row>
    <row r="44" spans="1:13" ht="96" hidden="1">
      <c r="A44" s="33" t="s">
        <v>33</v>
      </c>
      <c r="B44" s="34" t="s">
        <v>181</v>
      </c>
      <c r="C44" s="35">
        <v>187</v>
      </c>
      <c r="D44" s="35" t="s">
        <v>8</v>
      </c>
      <c r="E44" s="24">
        <f t="shared" si="0"/>
        <v>0</v>
      </c>
      <c r="F44" s="25">
        <f>H44</f>
        <v>0</v>
      </c>
      <c r="G44" s="37" t="s">
        <v>8</v>
      </c>
      <c r="H44" s="41"/>
      <c r="I44" s="35" t="s">
        <v>8</v>
      </c>
      <c r="J44" s="35" t="s">
        <v>8</v>
      </c>
      <c r="K44" s="37" t="s">
        <v>8</v>
      </c>
      <c r="L44" s="42"/>
      <c r="M44" s="43"/>
    </row>
    <row r="45" spans="1:13" s="47" customFormat="1" ht="41.25" hidden="1">
      <c r="A45" s="72" t="s">
        <v>205</v>
      </c>
      <c r="B45" s="73" t="s">
        <v>128</v>
      </c>
      <c r="C45" s="74">
        <v>189</v>
      </c>
      <c r="D45" s="74" t="s">
        <v>8</v>
      </c>
      <c r="E45" s="75">
        <f t="shared" si="0"/>
        <v>0</v>
      </c>
      <c r="F45" s="76">
        <f>H45+J45</f>
        <v>0</v>
      </c>
      <c r="G45" s="77" t="s">
        <v>8</v>
      </c>
      <c r="H45" s="78"/>
      <c r="I45" s="74" t="s">
        <v>8</v>
      </c>
      <c r="J45" s="78"/>
      <c r="K45" s="78"/>
      <c r="L45" s="78"/>
      <c r="M45" s="79"/>
    </row>
    <row r="46" spans="1:13" s="47" customFormat="1" ht="13.5" hidden="1">
      <c r="A46" s="33"/>
      <c r="B46" s="34"/>
      <c r="C46" s="35"/>
      <c r="D46" s="35"/>
      <c r="E46" s="24"/>
      <c r="F46" s="48"/>
      <c r="G46" s="37"/>
      <c r="H46" s="52"/>
      <c r="I46" s="35"/>
      <c r="J46" s="41"/>
      <c r="K46" s="41"/>
      <c r="L46" s="42"/>
      <c r="M46" s="43"/>
    </row>
    <row r="47" spans="1:13" s="47" customFormat="1" ht="45">
      <c r="A47" s="33" t="s">
        <v>206</v>
      </c>
      <c r="B47" s="34" t="s">
        <v>208</v>
      </c>
      <c r="C47" s="35">
        <v>410</v>
      </c>
      <c r="D47" s="35" t="s">
        <v>8</v>
      </c>
      <c r="E47" s="24">
        <f>F47+L47+M47</f>
        <v>0</v>
      </c>
      <c r="F47" s="25">
        <f>G47+H47+I47+J47</f>
        <v>0</v>
      </c>
      <c r="G47" s="41"/>
      <c r="H47" s="41"/>
      <c r="I47" s="41"/>
      <c r="J47" s="41"/>
      <c r="K47" s="41"/>
      <c r="L47" s="42"/>
      <c r="M47" s="43"/>
    </row>
    <row r="48" spans="1:13" s="47" customFormat="1" ht="45">
      <c r="A48" s="33" t="s">
        <v>207</v>
      </c>
      <c r="B48" s="34" t="s">
        <v>209</v>
      </c>
      <c r="C48" s="35">
        <v>440</v>
      </c>
      <c r="D48" s="35" t="s">
        <v>8</v>
      </c>
      <c r="E48" s="24">
        <f>F48+L48+M48</f>
        <v>0</v>
      </c>
      <c r="F48" s="25">
        <f>G48+H48+I48+J48</f>
        <v>0</v>
      </c>
      <c r="G48" s="41"/>
      <c r="H48" s="41"/>
      <c r="I48" s="41"/>
      <c r="J48" s="41"/>
      <c r="K48" s="41"/>
      <c r="L48" s="42"/>
      <c r="M48" s="43"/>
    </row>
    <row r="49" spans="1:13" s="32" customFormat="1" ht="57">
      <c r="A49" s="28" t="s">
        <v>19</v>
      </c>
      <c r="B49" s="29" t="s">
        <v>69</v>
      </c>
      <c r="C49" s="30" t="s">
        <v>8</v>
      </c>
      <c r="D49" s="30" t="s">
        <v>8</v>
      </c>
      <c r="E49" s="24">
        <f>F49+L49+M49</f>
        <v>0</v>
      </c>
      <c r="F49" s="24">
        <f>G49+H49+I49+J49</f>
        <v>0</v>
      </c>
      <c r="G49" s="27"/>
      <c r="H49" s="27"/>
      <c r="I49" s="27"/>
      <c r="J49" s="27"/>
      <c r="K49" s="27"/>
      <c r="L49" s="31"/>
      <c r="M49" s="26"/>
    </row>
    <row r="50" spans="1:13" ht="71.25">
      <c r="A50" s="28" t="s">
        <v>20</v>
      </c>
      <c r="B50" s="29" t="s">
        <v>184</v>
      </c>
      <c r="C50" s="30" t="s">
        <v>8</v>
      </c>
      <c r="D50" s="30" t="s">
        <v>8</v>
      </c>
      <c r="E50" s="24">
        <f>F50+L50+M50</f>
        <v>390875716.87</v>
      </c>
      <c r="F50" s="24">
        <f>G50+H50+I50+J50</f>
        <v>390875716.87</v>
      </c>
      <c r="G50" s="24">
        <f>G52+G68+G73+G110+G115+G114+G119+G120+G121+G130</f>
        <v>124289560.42</v>
      </c>
      <c r="H50" s="24">
        <f>H52+H68+H73+H110+H114+H115+H119+H120+H121+H130</f>
        <v>12592114.87</v>
      </c>
      <c r="I50" s="24">
        <f>I68+I73+I110+I115+I114+I119+I120+I121+I130</f>
        <v>0</v>
      </c>
      <c r="J50" s="24">
        <f>J52+J68+J73+J110+J115+J114+J119+J120+J121+J130+J131-J132</f>
        <v>253994041.57999998</v>
      </c>
      <c r="K50" s="24">
        <f>K52+K68+K73+K110+K114+K115+K119+K120+K121+K130</f>
        <v>0</v>
      </c>
      <c r="L50" s="24">
        <f>L52+L68+L73+L110+L114+L115+L119+L120+L121+L130</f>
        <v>0</v>
      </c>
      <c r="M50" s="24">
        <f>M52+M68+M73+M110+M114+M115+M119+M120+M121+M130</f>
        <v>0</v>
      </c>
    </row>
    <row r="51" spans="1:13" ht="15">
      <c r="A51" s="53"/>
      <c r="B51" s="34" t="s">
        <v>12</v>
      </c>
      <c r="C51" s="35" t="s">
        <v>8</v>
      </c>
      <c r="D51" s="35" t="s">
        <v>8</v>
      </c>
      <c r="E51" s="36" t="s">
        <v>8</v>
      </c>
      <c r="F51" s="35" t="s">
        <v>8</v>
      </c>
      <c r="G51" s="37" t="s">
        <v>8</v>
      </c>
      <c r="H51" s="35" t="s">
        <v>8</v>
      </c>
      <c r="I51" s="38" t="s">
        <v>8</v>
      </c>
      <c r="J51" s="38" t="s">
        <v>8</v>
      </c>
      <c r="K51" s="46" t="s">
        <v>8</v>
      </c>
      <c r="L51" s="38" t="s">
        <v>8</v>
      </c>
      <c r="M51" s="38" t="s">
        <v>8</v>
      </c>
    </row>
    <row r="52" spans="1:13" ht="30">
      <c r="A52" s="33" t="s">
        <v>34</v>
      </c>
      <c r="B52" s="34" t="s">
        <v>197</v>
      </c>
      <c r="C52" s="35">
        <v>110</v>
      </c>
      <c r="D52" s="35">
        <v>210</v>
      </c>
      <c r="E52" s="24">
        <f>F52+L52+M52</f>
        <v>244230046.91</v>
      </c>
      <c r="F52" s="25">
        <f>G52+H52+J52</f>
        <v>244230046.91</v>
      </c>
      <c r="G52" s="25">
        <f>G54+G55+G61+G62</f>
        <v>109293999.06</v>
      </c>
      <c r="H52" s="25">
        <f>H54+H55+H61+H62</f>
        <v>0</v>
      </c>
      <c r="I52" s="25" t="str">
        <f>I55</f>
        <v>Х</v>
      </c>
      <c r="J52" s="25">
        <f>J54+J55+J61+J62</f>
        <v>134936047.85</v>
      </c>
      <c r="K52" s="25">
        <f>K54+K55+K61+K62</f>
        <v>0</v>
      </c>
      <c r="L52" s="25">
        <f>L54+L55+L61+L62</f>
        <v>0</v>
      </c>
      <c r="M52" s="25">
        <f>M54+M55+M61+M62</f>
        <v>0</v>
      </c>
    </row>
    <row r="53" spans="1:13" ht="15">
      <c r="A53" s="53"/>
      <c r="B53" s="34" t="s">
        <v>11</v>
      </c>
      <c r="C53" s="35" t="s">
        <v>8</v>
      </c>
      <c r="D53" s="35" t="s">
        <v>8</v>
      </c>
      <c r="E53" s="36" t="s">
        <v>8</v>
      </c>
      <c r="F53" s="37" t="s">
        <v>8</v>
      </c>
      <c r="G53" s="37" t="s">
        <v>8</v>
      </c>
      <c r="H53" s="37" t="s">
        <v>8</v>
      </c>
      <c r="I53" s="46" t="s">
        <v>8</v>
      </c>
      <c r="J53" s="38" t="s">
        <v>8</v>
      </c>
      <c r="K53" s="46" t="s">
        <v>8</v>
      </c>
      <c r="L53" s="38" t="s">
        <v>8</v>
      </c>
      <c r="M53" s="38" t="s">
        <v>8</v>
      </c>
    </row>
    <row r="54" spans="1:13" ht="30">
      <c r="A54" s="33" t="s">
        <v>35</v>
      </c>
      <c r="B54" s="34" t="s">
        <v>129</v>
      </c>
      <c r="C54" s="35">
        <v>111</v>
      </c>
      <c r="D54" s="35">
        <v>211</v>
      </c>
      <c r="E54" s="24">
        <f>F54+L54+M54</f>
        <v>180722515.51999998</v>
      </c>
      <c r="F54" s="25">
        <f>G54+H54+J54</f>
        <v>180722515.51999998</v>
      </c>
      <c r="G54" s="41">
        <v>80732165.52</v>
      </c>
      <c r="H54" s="41"/>
      <c r="I54" s="46" t="s">
        <v>8</v>
      </c>
      <c r="J54" s="43">
        <v>99990350</v>
      </c>
      <c r="K54" s="43"/>
      <c r="L54" s="42"/>
      <c r="M54" s="43"/>
    </row>
    <row r="55" spans="1:13" ht="75">
      <c r="A55" s="33" t="s">
        <v>36</v>
      </c>
      <c r="B55" s="34" t="s">
        <v>130</v>
      </c>
      <c r="C55" s="35">
        <v>112</v>
      </c>
      <c r="D55" s="35" t="s">
        <v>8</v>
      </c>
      <c r="E55" s="24">
        <f>F55+L55+M55</f>
        <v>2000000</v>
      </c>
      <c r="F55" s="25">
        <f>G55+H55+J55</f>
        <v>2000000</v>
      </c>
      <c r="G55" s="25">
        <f>G57+G58+G59+G60</f>
        <v>0</v>
      </c>
      <c r="H55" s="25">
        <f>H57+H58+H59+H60</f>
        <v>0</v>
      </c>
      <c r="I55" s="25" t="s">
        <v>8</v>
      </c>
      <c r="J55" s="25">
        <f>J57+J58+J59+J60</f>
        <v>2000000</v>
      </c>
      <c r="K55" s="25">
        <f>K57+K58+K59+K60</f>
        <v>0</v>
      </c>
      <c r="L55" s="25">
        <f>L57+L58+L59+L60</f>
        <v>0</v>
      </c>
      <c r="M55" s="25">
        <f>M57+M58+M59+M60</f>
        <v>0</v>
      </c>
    </row>
    <row r="56" spans="1:13" ht="15">
      <c r="A56" s="53"/>
      <c r="B56" s="34" t="s">
        <v>12</v>
      </c>
      <c r="C56" s="35" t="s">
        <v>8</v>
      </c>
      <c r="D56" s="35" t="s">
        <v>8</v>
      </c>
      <c r="E56" s="36" t="s">
        <v>8</v>
      </c>
      <c r="F56" s="37" t="s">
        <v>8</v>
      </c>
      <c r="G56" s="37" t="s">
        <v>8</v>
      </c>
      <c r="H56" s="37" t="s">
        <v>8</v>
      </c>
      <c r="I56" s="46" t="s">
        <v>8</v>
      </c>
      <c r="J56" s="38" t="s">
        <v>8</v>
      </c>
      <c r="K56" s="46" t="s">
        <v>8</v>
      </c>
      <c r="L56" s="38" t="s">
        <v>8</v>
      </c>
      <c r="M56" s="38" t="s">
        <v>8</v>
      </c>
    </row>
    <row r="57" spans="1:13" ht="30">
      <c r="A57" s="33" t="s">
        <v>131</v>
      </c>
      <c r="B57" s="34" t="s">
        <v>70</v>
      </c>
      <c r="C57" s="35">
        <v>112</v>
      </c>
      <c r="D57" s="35">
        <v>212</v>
      </c>
      <c r="E57" s="24">
        <f aca="true" t="shared" si="1" ref="E57:E62">F57+L57+M57</f>
        <v>2000000</v>
      </c>
      <c r="F57" s="25">
        <f aca="true" t="shared" si="2" ref="F57:F62">G57+H57+J57</f>
        <v>2000000</v>
      </c>
      <c r="G57" s="41"/>
      <c r="H57" s="41"/>
      <c r="I57" s="46" t="s">
        <v>8</v>
      </c>
      <c r="J57" s="43">
        <v>2000000</v>
      </c>
      <c r="K57" s="43"/>
      <c r="L57" s="42"/>
      <c r="M57" s="43"/>
    </row>
    <row r="58" spans="1:13" ht="30">
      <c r="A58" s="33" t="s">
        <v>132</v>
      </c>
      <c r="B58" s="34" t="s">
        <v>82</v>
      </c>
      <c r="C58" s="35">
        <v>112</v>
      </c>
      <c r="D58" s="35">
        <v>222</v>
      </c>
      <c r="E58" s="24">
        <f t="shared" si="1"/>
        <v>0</v>
      </c>
      <c r="F58" s="25">
        <f t="shared" si="2"/>
        <v>0</v>
      </c>
      <c r="G58" s="41"/>
      <c r="H58" s="41"/>
      <c r="I58" s="43" t="s">
        <v>8</v>
      </c>
      <c r="J58" s="43"/>
      <c r="K58" s="43"/>
      <c r="L58" s="42"/>
      <c r="M58" s="43"/>
    </row>
    <row r="59" spans="1:13" ht="45">
      <c r="A59" s="33" t="s">
        <v>133</v>
      </c>
      <c r="B59" s="34" t="s">
        <v>73</v>
      </c>
      <c r="C59" s="35">
        <v>112</v>
      </c>
      <c r="D59" s="35">
        <v>262</v>
      </c>
      <c r="E59" s="24">
        <f t="shared" si="1"/>
        <v>0</v>
      </c>
      <c r="F59" s="25">
        <f t="shared" si="2"/>
        <v>0</v>
      </c>
      <c r="G59" s="41"/>
      <c r="H59" s="41"/>
      <c r="I59" s="46" t="s">
        <v>8</v>
      </c>
      <c r="J59" s="43"/>
      <c r="K59" s="43"/>
      <c r="L59" s="42"/>
      <c r="M59" s="43"/>
    </row>
    <row r="60" spans="1:13" ht="30">
      <c r="A60" s="33" t="s">
        <v>215</v>
      </c>
      <c r="B60" s="34" t="s">
        <v>85</v>
      </c>
      <c r="C60" s="35">
        <v>112</v>
      </c>
      <c r="D60" s="35">
        <v>290</v>
      </c>
      <c r="E60" s="24">
        <f t="shared" si="1"/>
        <v>0</v>
      </c>
      <c r="F60" s="25">
        <f t="shared" si="2"/>
        <v>0</v>
      </c>
      <c r="G60" s="41"/>
      <c r="H60" s="41"/>
      <c r="I60" s="46" t="s">
        <v>8</v>
      </c>
      <c r="J60" s="43"/>
      <c r="K60" s="43"/>
      <c r="L60" s="42"/>
      <c r="M60" s="43"/>
    </row>
    <row r="61" spans="1:13" ht="120">
      <c r="A61" s="33" t="s">
        <v>37</v>
      </c>
      <c r="B61" s="34" t="s">
        <v>183</v>
      </c>
      <c r="C61" s="35">
        <v>113</v>
      </c>
      <c r="D61" s="35">
        <v>290</v>
      </c>
      <c r="E61" s="24">
        <f t="shared" si="1"/>
        <v>0</v>
      </c>
      <c r="F61" s="25">
        <f t="shared" si="2"/>
        <v>0</v>
      </c>
      <c r="G61" s="41"/>
      <c r="H61" s="41"/>
      <c r="I61" s="46" t="s">
        <v>8</v>
      </c>
      <c r="J61" s="43"/>
      <c r="K61" s="43"/>
      <c r="L61" s="42"/>
      <c r="M61" s="43"/>
    </row>
    <row r="62" spans="1:13" ht="105">
      <c r="A62" s="33" t="s">
        <v>182</v>
      </c>
      <c r="B62" s="34" t="s">
        <v>134</v>
      </c>
      <c r="C62" s="35">
        <v>119</v>
      </c>
      <c r="D62" s="35" t="s">
        <v>8</v>
      </c>
      <c r="E62" s="24">
        <f t="shared" si="1"/>
        <v>61507531.39</v>
      </c>
      <c r="F62" s="25">
        <f t="shared" si="2"/>
        <v>61507531.39</v>
      </c>
      <c r="G62" s="25">
        <f>G64+G65+G66+G67</f>
        <v>28561833.54</v>
      </c>
      <c r="H62" s="25">
        <f>H64+H65+H66+H67</f>
        <v>0</v>
      </c>
      <c r="I62" s="39" t="s">
        <v>8</v>
      </c>
      <c r="J62" s="25">
        <f>J64+J65+J66+J67</f>
        <v>32945697.85</v>
      </c>
      <c r="K62" s="25">
        <f>K64+K65+K66+K67</f>
        <v>0</v>
      </c>
      <c r="L62" s="25">
        <f>L64+L65+L66+L67</f>
        <v>0</v>
      </c>
      <c r="M62" s="25">
        <f>M64+M65+M66+M67</f>
        <v>0</v>
      </c>
    </row>
    <row r="63" spans="1:13" ht="15">
      <c r="A63" s="33"/>
      <c r="B63" s="34" t="s">
        <v>12</v>
      </c>
      <c r="C63" s="35" t="s">
        <v>8</v>
      </c>
      <c r="D63" s="35" t="s">
        <v>8</v>
      </c>
      <c r="E63" s="36" t="s">
        <v>8</v>
      </c>
      <c r="F63" s="37" t="s">
        <v>8</v>
      </c>
      <c r="G63" s="37" t="s">
        <v>8</v>
      </c>
      <c r="H63" s="37" t="s">
        <v>8</v>
      </c>
      <c r="I63" s="46" t="s">
        <v>8</v>
      </c>
      <c r="J63" s="46" t="s">
        <v>8</v>
      </c>
      <c r="K63" s="46" t="s">
        <v>8</v>
      </c>
      <c r="L63" s="46" t="s">
        <v>8</v>
      </c>
      <c r="M63" s="46" t="s">
        <v>8</v>
      </c>
    </row>
    <row r="64" spans="1:13" ht="30">
      <c r="A64" s="33" t="s">
        <v>185</v>
      </c>
      <c r="B64" s="34" t="s">
        <v>71</v>
      </c>
      <c r="C64" s="35">
        <v>119</v>
      </c>
      <c r="D64" s="35">
        <v>213</v>
      </c>
      <c r="E64" s="24">
        <f>F64+L64+M64</f>
        <v>61507531.39</v>
      </c>
      <c r="F64" s="25">
        <f>G64+H64+J64</f>
        <v>61507531.39</v>
      </c>
      <c r="G64" s="41">
        <v>28561833.54</v>
      </c>
      <c r="H64" s="41"/>
      <c r="I64" s="46" t="s">
        <v>8</v>
      </c>
      <c r="J64" s="43">
        <v>32945697.85</v>
      </c>
      <c r="K64" s="43"/>
      <c r="L64" s="42"/>
      <c r="M64" s="43"/>
    </row>
    <row r="65" spans="1:13" ht="45">
      <c r="A65" s="33" t="s">
        <v>186</v>
      </c>
      <c r="B65" s="34" t="s">
        <v>73</v>
      </c>
      <c r="C65" s="35">
        <v>119</v>
      </c>
      <c r="D65" s="35">
        <v>262</v>
      </c>
      <c r="E65" s="24">
        <f>F65+L65+M65</f>
        <v>0</v>
      </c>
      <c r="F65" s="25">
        <f>G65+H65+J65</f>
        <v>0</v>
      </c>
      <c r="G65" s="41"/>
      <c r="H65" s="41"/>
      <c r="I65" s="46" t="s">
        <v>8</v>
      </c>
      <c r="J65" s="43"/>
      <c r="K65" s="43"/>
      <c r="L65" s="42"/>
      <c r="M65" s="43"/>
    </row>
    <row r="66" spans="1:13" ht="30">
      <c r="A66" s="33" t="s">
        <v>223</v>
      </c>
      <c r="B66" s="34" t="s">
        <v>68</v>
      </c>
      <c r="C66" s="35">
        <v>119</v>
      </c>
      <c r="D66" s="35">
        <v>226</v>
      </c>
      <c r="E66" s="24">
        <f>F66+L66+M66</f>
        <v>0</v>
      </c>
      <c r="F66" s="25">
        <f>G66+H66+J66</f>
        <v>0</v>
      </c>
      <c r="G66" s="41"/>
      <c r="H66" s="41"/>
      <c r="I66" s="46" t="s">
        <v>8</v>
      </c>
      <c r="J66" s="43"/>
      <c r="K66" s="43"/>
      <c r="L66" s="42"/>
      <c r="M66" s="43"/>
    </row>
    <row r="67" spans="1:13" ht="45">
      <c r="A67" s="33" t="s">
        <v>224</v>
      </c>
      <c r="B67" s="34" t="s">
        <v>77</v>
      </c>
      <c r="C67" s="35">
        <v>119</v>
      </c>
      <c r="D67" s="35">
        <v>340</v>
      </c>
      <c r="E67" s="24">
        <f>F67+L67+M67</f>
        <v>0</v>
      </c>
      <c r="F67" s="25">
        <f>G67+H67+J67</f>
        <v>0</v>
      </c>
      <c r="G67" s="41"/>
      <c r="H67" s="41"/>
      <c r="I67" s="46" t="s">
        <v>8</v>
      </c>
      <c r="J67" s="43"/>
      <c r="K67" s="43"/>
      <c r="L67" s="42"/>
      <c r="M67" s="43"/>
    </row>
    <row r="68" spans="1:13" ht="90">
      <c r="A68" s="33" t="s">
        <v>38</v>
      </c>
      <c r="B68" s="34" t="s">
        <v>135</v>
      </c>
      <c r="C68" s="35">
        <v>243</v>
      </c>
      <c r="D68" s="35" t="s">
        <v>8</v>
      </c>
      <c r="E68" s="24">
        <f>F68+L68+M68</f>
        <v>0</v>
      </c>
      <c r="F68" s="25">
        <f>G68+H68+I68+J68</f>
        <v>0</v>
      </c>
      <c r="G68" s="25">
        <f>G71+G72</f>
        <v>0</v>
      </c>
      <c r="H68" s="25">
        <f>H70+H72</f>
        <v>0</v>
      </c>
      <c r="I68" s="25">
        <f>I70+I71+I72</f>
        <v>0</v>
      </c>
      <c r="J68" s="25">
        <f>J70+J71+J72</f>
        <v>0</v>
      </c>
      <c r="K68" s="25">
        <f>K70+K71+K72</f>
        <v>0</v>
      </c>
      <c r="L68" s="25">
        <f>L70+L71+L72</f>
        <v>0</v>
      </c>
      <c r="M68" s="25">
        <f>M70+M71+M72</f>
        <v>0</v>
      </c>
    </row>
    <row r="69" spans="1:13" ht="15">
      <c r="A69" s="33"/>
      <c r="B69" s="34" t="s">
        <v>11</v>
      </c>
      <c r="C69" s="35" t="s">
        <v>8</v>
      </c>
      <c r="D69" s="35" t="s">
        <v>8</v>
      </c>
      <c r="E69" s="36" t="s">
        <v>8</v>
      </c>
      <c r="F69" s="37" t="s">
        <v>8</v>
      </c>
      <c r="G69" s="37" t="s">
        <v>8</v>
      </c>
      <c r="H69" s="37" t="s">
        <v>8</v>
      </c>
      <c r="I69" s="46" t="s">
        <v>8</v>
      </c>
      <c r="J69" s="46" t="s">
        <v>8</v>
      </c>
      <c r="K69" s="46" t="s">
        <v>8</v>
      </c>
      <c r="L69" s="46" t="s">
        <v>8</v>
      </c>
      <c r="M69" s="46" t="s">
        <v>8</v>
      </c>
    </row>
    <row r="70" spans="1:13" ht="30">
      <c r="A70" s="33" t="s">
        <v>39</v>
      </c>
      <c r="B70" s="34" t="s">
        <v>56</v>
      </c>
      <c r="C70" s="35">
        <v>243</v>
      </c>
      <c r="D70" s="35">
        <v>225</v>
      </c>
      <c r="E70" s="24">
        <f>F70+L70+M70</f>
        <v>0</v>
      </c>
      <c r="F70" s="25">
        <f>H70+I70+J70</f>
        <v>0</v>
      </c>
      <c r="G70" s="37" t="s">
        <v>8</v>
      </c>
      <c r="H70" s="41"/>
      <c r="I70" s="43"/>
      <c r="J70" s="43"/>
      <c r="K70" s="43"/>
      <c r="L70" s="42"/>
      <c r="M70" s="43"/>
    </row>
    <row r="71" spans="1:13" ht="75">
      <c r="A71" s="33" t="s">
        <v>40</v>
      </c>
      <c r="B71" s="34" t="s">
        <v>195</v>
      </c>
      <c r="C71" s="35">
        <v>243</v>
      </c>
      <c r="D71" s="35">
        <v>225</v>
      </c>
      <c r="E71" s="24">
        <f>F71+L71+M71</f>
        <v>0</v>
      </c>
      <c r="F71" s="25">
        <f>G71+I71+J71</f>
        <v>0</v>
      </c>
      <c r="G71" s="41"/>
      <c r="H71" s="37" t="s">
        <v>8</v>
      </c>
      <c r="I71" s="43"/>
      <c r="J71" s="43"/>
      <c r="K71" s="43"/>
      <c r="L71" s="42"/>
      <c r="M71" s="43"/>
    </row>
    <row r="72" spans="1:13" ht="45">
      <c r="A72" s="33" t="s">
        <v>196</v>
      </c>
      <c r="B72" s="34" t="s">
        <v>61</v>
      </c>
      <c r="C72" s="35">
        <v>243</v>
      </c>
      <c r="D72" s="35">
        <v>226</v>
      </c>
      <c r="E72" s="24">
        <f>F72+L72+M72</f>
        <v>0</v>
      </c>
      <c r="F72" s="25">
        <f>G72+H72+I72+J72</f>
        <v>0</v>
      </c>
      <c r="G72" s="41"/>
      <c r="H72" s="41"/>
      <c r="I72" s="43"/>
      <c r="J72" s="43"/>
      <c r="K72" s="43"/>
      <c r="L72" s="42"/>
      <c r="M72" s="43"/>
    </row>
    <row r="73" spans="1:13" ht="90">
      <c r="A73" s="33" t="s">
        <v>42</v>
      </c>
      <c r="B73" s="34" t="s">
        <v>198</v>
      </c>
      <c r="C73" s="35">
        <v>244</v>
      </c>
      <c r="D73" s="35" t="s">
        <v>8</v>
      </c>
      <c r="E73" s="24">
        <f>F73+L73+M73</f>
        <v>145122892.96</v>
      </c>
      <c r="F73" s="25">
        <f>G73+H73+I73+J73</f>
        <v>145122892.96</v>
      </c>
      <c r="G73" s="25">
        <f aca="true" t="shared" si="3" ref="G73:M73">G75+G76+G77+G78+G79+G87+G94+G95+G102+G103+G109</f>
        <v>14995561.36</v>
      </c>
      <c r="H73" s="25">
        <f t="shared" si="3"/>
        <v>12592114.87</v>
      </c>
      <c r="I73" s="25">
        <f t="shared" si="3"/>
        <v>0</v>
      </c>
      <c r="J73" s="25">
        <f t="shared" si="3"/>
        <v>117535216.73</v>
      </c>
      <c r="K73" s="25">
        <f t="shared" si="3"/>
        <v>0</v>
      </c>
      <c r="L73" s="25">
        <f t="shared" si="3"/>
        <v>0</v>
      </c>
      <c r="M73" s="25">
        <f t="shared" si="3"/>
        <v>0</v>
      </c>
    </row>
    <row r="74" spans="1:13" ht="15">
      <c r="A74" s="53"/>
      <c r="B74" s="34" t="s">
        <v>11</v>
      </c>
      <c r="C74" s="35" t="s">
        <v>8</v>
      </c>
      <c r="D74" s="35" t="s">
        <v>8</v>
      </c>
      <c r="E74" s="36" t="s">
        <v>8</v>
      </c>
      <c r="F74" s="37" t="s">
        <v>8</v>
      </c>
      <c r="G74" s="37" t="s">
        <v>8</v>
      </c>
      <c r="H74" s="37" t="s">
        <v>8</v>
      </c>
      <c r="I74" s="46" t="s">
        <v>8</v>
      </c>
      <c r="J74" s="46" t="s">
        <v>8</v>
      </c>
      <c r="K74" s="46" t="s">
        <v>8</v>
      </c>
      <c r="L74" s="46" t="s">
        <v>8</v>
      </c>
      <c r="M74" s="46" t="s">
        <v>8</v>
      </c>
    </row>
    <row r="75" spans="1:13" ht="15">
      <c r="A75" s="53" t="s">
        <v>43</v>
      </c>
      <c r="B75" s="34" t="s">
        <v>81</v>
      </c>
      <c r="C75" s="35">
        <v>244</v>
      </c>
      <c r="D75" s="35">
        <v>221</v>
      </c>
      <c r="E75" s="24">
        <f>F75+L75+M75</f>
        <v>2000000</v>
      </c>
      <c r="F75" s="25">
        <f>G75+H75+I75+J75</f>
        <v>2000000</v>
      </c>
      <c r="G75" s="41"/>
      <c r="H75" s="41"/>
      <c r="I75" s="43"/>
      <c r="J75" s="43">
        <v>2000000</v>
      </c>
      <c r="K75" s="43"/>
      <c r="L75" s="42"/>
      <c r="M75" s="43"/>
    </row>
    <row r="76" spans="1:13" ht="30">
      <c r="A76" s="53" t="s">
        <v>136</v>
      </c>
      <c r="B76" s="34" t="s">
        <v>82</v>
      </c>
      <c r="C76" s="35">
        <v>244</v>
      </c>
      <c r="D76" s="35">
        <v>222</v>
      </c>
      <c r="E76" s="24">
        <f>F76+L76+M76</f>
        <v>4000000</v>
      </c>
      <c r="F76" s="25">
        <f>G76+H76+I76+J76</f>
        <v>4000000</v>
      </c>
      <c r="G76" s="41"/>
      <c r="H76" s="41"/>
      <c r="I76" s="43"/>
      <c r="J76" s="43">
        <v>4000000</v>
      </c>
      <c r="K76" s="43"/>
      <c r="L76" s="42"/>
      <c r="M76" s="43"/>
    </row>
    <row r="77" spans="1:13" ht="30">
      <c r="A77" s="53" t="s">
        <v>137</v>
      </c>
      <c r="B77" s="34" t="s">
        <v>83</v>
      </c>
      <c r="C77" s="35">
        <v>244</v>
      </c>
      <c r="D77" s="35">
        <v>223</v>
      </c>
      <c r="E77" s="24">
        <f>F77+L77+M77</f>
        <v>6332645.56</v>
      </c>
      <c r="F77" s="25">
        <f>G77+H77+I77+J77</f>
        <v>6332645.56</v>
      </c>
      <c r="G77" s="41">
        <v>6000000</v>
      </c>
      <c r="H77" s="41"/>
      <c r="I77" s="43"/>
      <c r="J77" s="43">
        <v>332645.56</v>
      </c>
      <c r="K77" s="43"/>
      <c r="L77" s="42"/>
      <c r="M77" s="43"/>
    </row>
    <row r="78" spans="1:13" ht="45">
      <c r="A78" s="53" t="s">
        <v>138</v>
      </c>
      <c r="B78" s="34" t="s">
        <v>80</v>
      </c>
      <c r="C78" s="35">
        <v>244</v>
      </c>
      <c r="D78" s="35">
        <v>224</v>
      </c>
      <c r="E78" s="24">
        <f>F78+L78+M78</f>
        <v>2000000</v>
      </c>
      <c r="F78" s="25">
        <f>G78+H78+I78+J78</f>
        <v>2000000</v>
      </c>
      <c r="G78" s="41"/>
      <c r="H78" s="41"/>
      <c r="I78" s="43"/>
      <c r="J78" s="43">
        <v>2000000</v>
      </c>
      <c r="K78" s="43"/>
      <c r="L78" s="42"/>
      <c r="M78" s="43"/>
    </row>
    <row r="79" spans="1:13" ht="45">
      <c r="A79" s="33" t="s">
        <v>139</v>
      </c>
      <c r="B79" s="34" t="s">
        <v>79</v>
      </c>
      <c r="C79" s="35">
        <v>244</v>
      </c>
      <c r="D79" s="35">
        <v>225</v>
      </c>
      <c r="E79" s="24">
        <f>F79+L79+M79</f>
        <v>8500000</v>
      </c>
      <c r="F79" s="25">
        <f>G79+H79+I79+J79</f>
        <v>8500000</v>
      </c>
      <c r="G79" s="25">
        <f aca="true" t="shared" si="4" ref="G79:M79">G81+G82+G83+G84+G85+G86</f>
        <v>2500000</v>
      </c>
      <c r="H79" s="25">
        <f t="shared" si="4"/>
        <v>0</v>
      </c>
      <c r="I79" s="25">
        <f t="shared" si="4"/>
        <v>0</v>
      </c>
      <c r="J79" s="25">
        <f t="shared" si="4"/>
        <v>6000000</v>
      </c>
      <c r="K79" s="25">
        <f t="shared" si="4"/>
        <v>0</v>
      </c>
      <c r="L79" s="25">
        <f t="shared" si="4"/>
        <v>0</v>
      </c>
      <c r="M79" s="25">
        <f t="shared" si="4"/>
        <v>0</v>
      </c>
    </row>
    <row r="80" spans="1:13" ht="15">
      <c r="A80" s="33"/>
      <c r="B80" s="34" t="s">
        <v>12</v>
      </c>
      <c r="C80" s="35" t="s">
        <v>8</v>
      </c>
      <c r="D80" s="35" t="s">
        <v>8</v>
      </c>
      <c r="E80" s="36" t="s">
        <v>8</v>
      </c>
      <c r="F80" s="37" t="s">
        <v>8</v>
      </c>
      <c r="G80" s="37" t="s">
        <v>8</v>
      </c>
      <c r="H80" s="37" t="s">
        <v>8</v>
      </c>
      <c r="I80" s="46" t="s">
        <v>8</v>
      </c>
      <c r="J80" s="46" t="s">
        <v>8</v>
      </c>
      <c r="K80" s="46" t="s">
        <v>8</v>
      </c>
      <c r="L80" s="46" t="s">
        <v>8</v>
      </c>
      <c r="M80" s="46" t="s">
        <v>8</v>
      </c>
    </row>
    <row r="81" spans="1:13" ht="60">
      <c r="A81" s="33" t="s">
        <v>140</v>
      </c>
      <c r="B81" s="34" t="s">
        <v>141</v>
      </c>
      <c r="C81" s="35">
        <v>244</v>
      </c>
      <c r="D81" s="35">
        <v>225</v>
      </c>
      <c r="E81" s="24">
        <f aca="true" t="shared" si="5" ref="E81:E87">F81+L81+M81</f>
        <v>400000</v>
      </c>
      <c r="F81" s="25">
        <f aca="true" t="shared" si="6" ref="F81:F87">G81+H81+I81+J81</f>
        <v>400000</v>
      </c>
      <c r="G81" s="41">
        <v>400000</v>
      </c>
      <c r="H81" s="41"/>
      <c r="I81" s="43"/>
      <c r="J81" s="43"/>
      <c r="K81" s="43"/>
      <c r="L81" s="42"/>
      <c r="M81" s="43"/>
    </row>
    <row r="82" spans="1:13" ht="60">
      <c r="A82" s="33" t="s">
        <v>142</v>
      </c>
      <c r="B82" s="34" t="s">
        <v>51</v>
      </c>
      <c r="C82" s="35">
        <v>244</v>
      </c>
      <c r="D82" s="35">
        <v>225</v>
      </c>
      <c r="E82" s="24">
        <f t="shared" si="5"/>
        <v>400000</v>
      </c>
      <c r="F82" s="25">
        <f t="shared" si="6"/>
        <v>400000</v>
      </c>
      <c r="G82" s="41">
        <v>400000</v>
      </c>
      <c r="H82" s="41"/>
      <c r="I82" s="43"/>
      <c r="J82" s="43"/>
      <c r="K82" s="43"/>
      <c r="L82" s="42"/>
      <c r="M82" s="43"/>
    </row>
    <row r="83" spans="1:13" ht="30">
      <c r="A83" s="33" t="s">
        <v>143</v>
      </c>
      <c r="B83" s="34" t="s">
        <v>52</v>
      </c>
      <c r="C83" s="35">
        <v>244</v>
      </c>
      <c r="D83" s="35">
        <v>225</v>
      </c>
      <c r="E83" s="24">
        <f t="shared" si="5"/>
        <v>1500000</v>
      </c>
      <c r="F83" s="25">
        <f t="shared" si="6"/>
        <v>1500000</v>
      </c>
      <c r="G83" s="41">
        <v>500000</v>
      </c>
      <c r="H83" s="41"/>
      <c r="I83" s="43"/>
      <c r="J83" s="43">
        <v>1000000</v>
      </c>
      <c r="K83" s="43"/>
      <c r="L83" s="42"/>
      <c r="M83" s="43"/>
    </row>
    <row r="84" spans="1:13" ht="45">
      <c r="A84" s="33" t="s">
        <v>144</v>
      </c>
      <c r="B84" s="34" t="s">
        <v>53</v>
      </c>
      <c r="C84" s="35">
        <v>244</v>
      </c>
      <c r="D84" s="35">
        <v>225</v>
      </c>
      <c r="E84" s="24">
        <f t="shared" si="5"/>
        <v>900000</v>
      </c>
      <c r="F84" s="25">
        <f t="shared" si="6"/>
        <v>900000</v>
      </c>
      <c r="G84" s="41">
        <v>400000</v>
      </c>
      <c r="H84" s="41"/>
      <c r="I84" s="43"/>
      <c r="J84" s="43">
        <v>500000</v>
      </c>
      <c r="K84" s="43"/>
      <c r="L84" s="42"/>
      <c r="M84" s="43"/>
    </row>
    <row r="85" spans="1:13" ht="30">
      <c r="A85" s="33" t="s">
        <v>145</v>
      </c>
      <c r="B85" s="34" t="s">
        <v>54</v>
      </c>
      <c r="C85" s="35">
        <v>244</v>
      </c>
      <c r="D85" s="35">
        <v>225</v>
      </c>
      <c r="E85" s="24">
        <f t="shared" si="5"/>
        <v>3800000</v>
      </c>
      <c r="F85" s="25">
        <f t="shared" si="6"/>
        <v>3800000</v>
      </c>
      <c r="G85" s="41">
        <v>800000</v>
      </c>
      <c r="H85" s="41"/>
      <c r="I85" s="43"/>
      <c r="J85" s="43">
        <v>3000000</v>
      </c>
      <c r="K85" s="43"/>
      <c r="L85" s="42"/>
      <c r="M85" s="43"/>
    </row>
    <row r="86" spans="1:13" ht="30">
      <c r="A86" s="33" t="s">
        <v>146</v>
      </c>
      <c r="B86" s="34" t="s">
        <v>55</v>
      </c>
      <c r="C86" s="35">
        <v>244</v>
      </c>
      <c r="D86" s="35">
        <v>225</v>
      </c>
      <c r="E86" s="24">
        <f t="shared" si="5"/>
        <v>1500000</v>
      </c>
      <c r="F86" s="25">
        <f t="shared" si="6"/>
        <v>1500000</v>
      </c>
      <c r="G86" s="41"/>
      <c r="H86" s="41"/>
      <c r="I86" s="43"/>
      <c r="J86" s="43">
        <v>1500000</v>
      </c>
      <c r="K86" s="43"/>
      <c r="L86" s="42"/>
      <c r="M86" s="43"/>
    </row>
    <row r="87" spans="1:13" ht="30">
      <c r="A87" s="33" t="s">
        <v>147</v>
      </c>
      <c r="B87" s="34" t="s">
        <v>68</v>
      </c>
      <c r="C87" s="35">
        <v>244</v>
      </c>
      <c r="D87" s="35">
        <v>226</v>
      </c>
      <c r="E87" s="24">
        <f t="shared" si="5"/>
        <v>69016117.23</v>
      </c>
      <c r="F87" s="25">
        <f t="shared" si="6"/>
        <v>69016117.23</v>
      </c>
      <c r="G87" s="25">
        <f>G89+G90+G91+G93</f>
        <v>2142915</v>
      </c>
      <c r="H87" s="25">
        <f>H89+H90+H91+H92+H93</f>
        <v>170631.06</v>
      </c>
      <c r="I87" s="25">
        <f>I89+I90+I91+I93</f>
        <v>0</v>
      </c>
      <c r="J87" s="25">
        <f>J89+J90+J91+J92+J93</f>
        <v>66702571.17</v>
      </c>
      <c r="K87" s="25">
        <f>K89+K90+K91+K92+K93</f>
        <v>0</v>
      </c>
      <c r="L87" s="25">
        <f>L89+L90+L91+L92+L93</f>
        <v>0</v>
      </c>
      <c r="M87" s="25">
        <f>M89+M90+M91+M92+M93</f>
        <v>0</v>
      </c>
    </row>
    <row r="88" spans="1:13" ht="15">
      <c r="A88" s="33"/>
      <c r="B88" s="34" t="s">
        <v>12</v>
      </c>
      <c r="C88" s="35" t="s">
        <v>8</v>
      </c>
      <c r="D88" s="35" t="s">
        <v>8</v>
      </c>
      <c r="E88" s="36" t="s">
        <v>8</v>
      </c>
      <c r="F88" s="37" t="s">
        <v>8</v>
      </c>
      <c r="G88" s="37" t="s">
        <v>8</v>
      </c>
      <c r="H88" s="37" t="s">
        <v>8</v>
      </c>
      <c r="I88" s="46" t="s">
        <v>8</v>
      </c>
      <c r="J88" s="46" t="s">
        <v>8</v>
      </c>
      <c r="K88" s="46" t="s">
        <v>8</v>
      </c>
      <c r="L88" s="46" t="s">
        <v>8</v>
      </c>
      <c r="M88" s="46" t="s">
        <v>8</v>
      </c>
    </row>
    <row r="89" spans="1:13" ht="30">
      <c r="A89" s="33" t="s">
        <v>148</v>
      </c>
      <c r="B89" s="34" t="s">
        <v>41</v>
      </c>
      <c r="C89" s="35">
        <v>244</v>
      </c>
      <c r="D89" s="35">
        <v>226</v>
      </c>
      <c r="E89" s="24">
        <f aca="true" t="shared" si="7" ref="E89:E95">F89+L89+M89</f>
        <v>2142915</v>
      </c>
      <c r="F89" s="25">
        <f>G89+H89+I89+J89</f>
        <v>2142915</v>
      </c>
      <c r="G89" s="41">
        <v>2142915</v>
      </c>
      <c r="H89" s="41"/>
      <c r="I89" s="43"/>
      <c r="J89" s="43"/>
      <c r="K89" s="43"/>
      <c r="L89" s="42"/>
      <c r="M89" s="43"/>
    </row>
    <row r="90" spans="1:13" ht="30">
      <c r="A90" s="33" t="s">
        <v>149</v>
      </c>
      <c r="B90" s="34" t="s">
        <v>57</v>
      </c>
      <c r="C90" s="35">
        <v>244</v>
      </c>
      <c r="D90" s="35">
        <v>226</v>
      </c>
      <c r="E90" s="24">
        <f t="shared" si="7"/>
        <v>30170631.06</v>
      </c>
      <c r="F90" s="25">
        <f>G90+H90+I90+J90</f>
        <v>30170631.06</v>
      </c>
      <c r="G90" s="41"/>
      <c r="H90" s="41">
        <v>170631.06</v>
      </c>
      <c r="I90" s="43"/>
      <c r="J90" s="43">
        <v>30000000</v>
      </c>
      <c r="K90" s="43"/>
      <c r="L90" s="42"/>
      <c r="M90" s="43"/>
    </row>
    <row r="91" spans="1:13" ht="30">
      <c r="A91" s="33" t="s">
        <v>150</v>
      </c>
      <c r="B91" s="34" t="s">
        <v>58</v>
      </c>
      <c r="C91" s="35">
        <v>244</v>
      </c>
      <c r="D91" s="35">
        <v>226</v>
      </c>
      <c r="E91" s="24">
        <f t="shared" si="7"/>
        <v>0</v>
      </c>
      <c r="F91" s="25">
        <f>G91+H91+I91+J91</f>
        <v>0</v>
      </c>
      <c r="G91" s="41"/>
      <c r="H91" s="41"/>
      <c r="I91" s="43"/>
      <c r="J91" s="43"/>
      <c r="K91" s="43"/>
      <c r="L91" s="42"/>
      <c r="M91" s="43"/>
    </row>
    <row r="92" spans="1:13" ht="30">
      <c r="A92" s="33" t="s">
        <v>151</v>
      </c>
      <c r="B92" s="34" t="s">
        <v>59</v>
      </c>
      <c r="C92" s="35">
        <v>244</v>
      </c>
      <c r="D92" s="35">
        <v>226</v>
      </c>
      <c r="E92" s="24">
        <f t="shared" si="7"/>
        <v>0</v>
      </c>
      <c r="F92" s="25">
        <f>H92+J92</f>
        <v>0</v>
      </c>
      <c r="G92" s="37" t="s">
        <v>8</v>
      </c>
      <c r="H92" s="41"/>
      <c r="I92" s="46" t="s">
        <v>8</v>
      </c>
      <c r="J92" s="43"/>
      <c r="K92" s="43"/>
      <c r="L92" s="42"/>
      <c r="M92" s="43"/>
    </row>
    <row r="93" spans="1:13" ht="30">
      <c r="A93" s="33" t="s">
        <v>152</v>
      </c>
      <c r="B93" s="34" t="s">
        <v>60</v>
      </c>
      <c r="C93" s="35">
        <v>244</v>
      </c>
      <c r="D93" s="35">
        <v>226</v>
      </c>
      <c r="E93" s="24">
        <f t="shared" si="7"/>
        <v>36702571.17</v>
      </c>
      <c r="F93" s="25">
        <f>G93+H93+I93+J93</f>
        <v>36702571.17</v>
      </c>
      <c r="G93" s="41"/>
      <c r="H93" s="41"/>
      <c r="I93" s="43"/>
      <c r="J93" s="43">
        <v>36702571.17</v>
      </c>
      <c r="K93" s="43"/>
      <c r="L93" s="42"/>
      <c r="M93" s="43"/>
    </row>
    <row r="94" spans="1:13" ht="15">
      <c r="A94" s="33" t="s">
        <v>153</v>
      </c>
      <c r="B94" s="34" t="s">
        <v>85</v>
      </c>
      <c r="C94" s="35">
        <v>244</v>
      </c>
      <c r="D94" s="35">
        <v>290</v>
      </c>
      <c r="E94" s="24">
        <f t="shared" si="7"/>
        <v>500000</v>
      </c>
      <c r="F94" s="25">
        <f>G94+H94+I94+J94</f>
        <v>500000</v>
      </c>
      <c r="G94" s="41"/>
      <c r="H94" s="41"/>
      <c r="I94" s="43"/>
      <c r="J94" s="43">
        <v>500000</v>
      </c>
      <c r="K94" s="43"/>
      <c r="L94" s="42"/>
      <c r="M94" s="43"/>
    </row>
    <row r="95" spans="1:13" ht="30">
      <c r="A95" s="33" t="s">
        <v>154</v>
      </c>
      <c r="B95" s="34" t="s">
        <v>75</v>
      </c>
      <c r="C95" s="35">
        <v>244</v>
      </c>
      <c r="D95" s="35">
        <v>310</v>
      </c>
      <c r="E95" s="24">
        <f t="shared" si="7"/>
        <v>35421483.81</v>
      </c>
      <c r="F95" s="25">
        <f>G95+H95+I95+J95</f>
        <v>35421483.81</v>
      </c>
      <c r="G95" s="25">
        <f aca="true" t="shared" si="8" ref="G95:M95">G97+G98+G99+G100+G101</f>
        <v>3000000</v>
      </c>
      <c r="H95" s="25">
        <f t="shared" si="8"/>
        <v>12421483.809999999</v>
      </c>
      <c r="I95" s="25">
        <f t="shared" si="8"/>
        <v>0</v>
      </c>
      <c r="J95" s="25">
        <f t="shared" si="8"/>
        <v>20000000</v>
      </c>
      <c r="K95" s="25">
        <f t="shared" si="8"/>
        <v>0</v>
      </c>
      <c r="L95" s="25">
        <f t="shared" si="8"/>
        <v>0</v>
      </c>
      <c r="M95" s="25">
        <f t="shared" si="8"/>
        <v>0</v>
      </c>
    </row>
    <row r="96" spans="1:13" ht="15">
      <c r="A96" s="33"/>
      <c r="B96" s="34" t="s">
        <v>12</v>
      </c>
      <c r="C96" s="35" t="s">
        <v>8</v>
      </c>
      <c r="D96" s="35" t="s">
        <v>8</v>
      </c>
      <c r="E96" s="36" t="s">
        <v>8</v>
      </c>
      <c r="F96" s="37" t="s">
        <v>8</v>
      </c>
      <c r="G96" s="37" t="s">
        <v>8</v>
      </c>
      <c r="H96" s="37" t="s">
        <v>8</v>
      </c>
      <c r="I96" s="46" t="s">
        <v>8</v>
      </c>
      <c r="J96" s="46" t="s">
        <v>8</v>
      </c>
      <c r="K96" s="46" t="s">
        <v>8</v>
      </c>
      <c r="L96" s="46" t="s">
        <v>8</v>
      </c>
      <c r="M96" s="46" t="s">
        <v>8</v>
      </c>
    </row>
    <row r="97" spans="1:13" ht="30">
      <c r="A97" s="33" t="s">
        <v>155</v>
      </c>
      <c r="B97" s="34" t="s">
        <v>62</v>
      </c>
      <c r="C97" s="35">
        <v>244</v>
      </c>
      <c r="D97" s="35">
        <v>310</v>
      </c>
      <c r="E97" s="24">
        <f aca="true" t="shared" si="9" ref="E97:E103">F97+L97+M97</f>
        <v>0</v>
      </c>
      <c r="F97" s="25">
        <f aca="true" t="shared" si="10" ref="F97:F103">G97+H97+I97+J97</f>
        <v>0</v>
      </c>
      <c r="G97" s="41"/>
      <c r="H97" s="41"/>
      <c r="I97" s="43"/>
      <c r="J97" s="43"/>
      <c r="K97" s="43"/>
      <c r="L97" s="42"/>
      <c r="M97" s="43"/>
    </row>
    <row r="98" spans="1:13" ht="30">
      <c r="A98" s="33" t="s">
        <v>156</v>
      </c>
      <c r="B98" s="34" t="s">
        <v>63</v>
      </c>
      <c r="C98" s="35">
        <v>244</v>
      </c>
      <c r="D98" s="35">
        <v>310</v>
      </c>
      <c r="E98" s="24">
        <f t="shared" si="9"/>
        <v>0</v>
      </c>
      <c r="F98" s="25">
        <f t="shared" si="10"/>
        <v>0</v>
      </c>
      <c r="G98" s="41"/>
      <c r="H98" s="41"/>
      <c r="I98" s="43"/>
      <c r="J98" s="43"/>
      <c r="K98" s="43"/>
      <c r="L98" s="42"/>
      <c r="M98" s="43"/>
    </row>
    <row r="99" spans="1:13" ht="30">
      <c r="A99" s="33" t="s">
        <v>157</v>
      </c>
      <c r="B99" s="34" t="s">
        <v>57</v>
      </c>
      <c r="C99" s="35">
        <v>244</v>
      </c>
      <c r="D99" s="35">
        <v>310</v>
      </c>
      <c r="E99" s="24">
        <f t="shared" si="9"/>
        <v>17513983.81</v>
      </c>
      <c r="F99" s="25">
        <f t="shared" si="10"/>
        <v>17513983.81</v>
      </c>
      <c r="G99" s="41">
        <v>3000000</v>
      </c>
      <c r="H99" s="41">
        <v>5513983.81</v>
      </c>
      <c r="I99" s="43"/>
      <c r="J99" s="43">
        <v>9000000</v>
      </c>
      <c r="K99" s="43"/>
      <c r="L99" s="42"/>
      <c r="M99" s="43"/>
    </row>
    <row r="100" spans="1:13" ht="45">
      <c r="A100" s="33" t="s">
        <v>158</v>
      </c>
      <c r="B100" s="34" t="s">
        <v>64</v>
      </c>
      <c r="C100" s="35">
        <v>244</v>
      </c>
      <c r="D100" s="35">
        <v>310</v>
      </c>
      <c r="E100" s="24">
        <f t="shared" si="9"/>
        <v>14907500</v>
      </c>
      <c r="F100" s="25">
        <f t="shared" si="10"/>
        <v>14907500</v>
      </c>
      <c r="G100" s="41"/>
      <c r="H100" s="41">
        <v>6907500</v>
      </c>
      <c r="I100" s="43"/>
      <c r="J100" s="43">
        <v>8000000</v>
      </c>
      <c r="K100" s="43"/>
      <c r="L100" s="42"/>
      <c r="M100" s="43"/>
    </row>
    <row r="101" spans="1:13" ht="30">
      <c r="A101" s="33" t="s">
        <v>159</v>
      </c>
      <c r="B101" s="34" t="s">
        <v>65</v>
      </c>
      <c r="C101" s="35">
        <v>244</v>
      </c>
      <c r="D101" s="35">
        <v>310</v>
      </c>
      <c r="E101" s="24">
        <f t="shared" si="9"/>
        <v>3000000</v>
      </c>
      <c r="F101" s="25">
        <f t="shared" si="10"/>
        <v>3000000</v>
      </c>
      <c r="G101" s="41"/>
      <c r="H101" s="41"/>
      <c r="I101" s="43"/>
      <c r="J101" s="43">
        <v>3000000</v>
      </c>
      <c r="K101" s="43"/>
      <c r="L101" s="42"/>
      <c r="M101" s="43"/>
    </row>
    <row r="102" spans="1:13" ht="45">
      <c r="A102" s="33" t="s">
        <v>160</v>
      </c>
      <c r="B102" s="34" t="s">
        <v>76</v>
      </c>
      <c r="C102" s="35">
        <v>244</v>
      </c>
      <c r="D102" s="35">
        <v>320</v>
      </c>
      <c r="E102" s="24">
        <f t="shared" si="9"/>
        <v>1000000</v>
      </c>
      <c r="F102" s="25">
        <f t="shared" si="10"/>
        <v>1000000</v>
      </c>
      <c r="G102" s="41"/>
      <c r="H102" s="41"/>
      <c r="I102" s="43"/>
      <c r="J102" s="43">
        <v>1000000</v>
      </c>
      <c r="K102" s="43"/>
      <c r="L102" s="42"/>
      <c r="M102" s="43"/>
    </row>
    <row r="103" spans="1:13" ht="45">
      <c r="A103" s="33" t="s">
        <v>161</v>
      </c>
      <c r="B103" s="34" t="s">
        <v>77</v>
      </c>
      <c r="C103" s="35">
        <v>244</v>
      </c>
      <c r="D103" s="35">
        <v>340</v>
      </c>
      <c r="E103" s="24">
        <f t="shared" si="9"/>
        <v>16352646.36</v>
      </c>
      <c r="F103" s="25">
        <f t="shared" si="10"/>
        <v>16352646.36</v>
      </c>
      <c r="G103" s="25">
        <f aca="true" t="shared" si="11" ref="G103:M103">G105+G106+G107+G108</f>
        <v>1352646.3599999999</v>
      </c>
      <c r="H103" s="25">
        <f t="shared" si="11"/>
        <v>0</v>
      </c>
      <c r="I103" s="25">
        <f t="shared" si="11"/>
        <v>0</v>
      </c>
      <c r="J103" s="25">
        <f t="shared" si="11"/>
        <v>15000000</v>
      </c>
      <c r="K103" s="25">
        <f t="shared" si="11"/>
        <v>0</v>
      </c>
      <c r="L103" s="25">
        <f t="shared" si="11"/>
        <v>0</v>
      </c>
      <c r="M103" s="25">
        <f t="shared" si="11"/>
        <v>0</v>
      </c>
    </row>
    <row r="104" spans="1:13" ht="15">
      <c r="A104" s="33"/>
      <c r="B104" s="34" t="s">
        <v>12</v>
      </c>
      <c r="C104" s="35" t="s">
        <v>8</v>
      </c>
      <c r="D104" s="35" t="s">
        <v>8</v>
      </c>
      <c r="E104" s="36" t="s">
        <v>8</v>
      </c>
      <c r="F104" s="37" t="s">
        <v>8</v>
      </c>
      <c r="G104" s="37" t="s">
        <v>8</v>
      </c>
      <c r="H104" s="37" t="s">
        <v>8</v>
      </c>
      <c r="I104" s="46" t="s">
        <v>8</v>
      </c>
      <c r="J104" s="46" t="s">
        <v>8</v>
      </c>
      <c r="K104" s="46" t="s">
        <v>8</v>
      </c>
      <c r="L104" s="46" t="s">
        <v>8</v>
      </c>
      <c r="M104" s="46" t="s">
        <v>8</v>
      </c>
    </row>
    <row r="105" spans="1:13" ht="30">
      <c r="A105" s="33" t="s">
        <v>162</v>
      </c>
      <c r="B105" s="34" t="s">
        <v>57</v>
      </c>
      <c r="C105" s="35">
        <v>244</v>
      </c>
      <c r="D105" s="35">
        <v>340</v>
      </c>
      <c r="E105" s="24">
        <f aca="true" t="shared" si="12" ref="E105:E110">F105+L105+M105</f>
        <v>8929900</v>
      </c>
      <c r="F105" s="25">
        <f aca="true" t="shared" si="13" ref="F105:F110">G105+H105+I105+J105</f>
        <v>8929900</v>
      </c>
      <c r="G105" s="41">
        <v>929900</v>
      </c>
      <c r="H105" s="41"/>
      <c r="I105" s="43"/>
      <c r="J105" s="43">
        <v>8000000</v>
      </c>
      <c r="K105" s="43"/>
      <c r="L105" s="42"/>
      <c r="M105" s="43"/>
    </row>
    <row r="106" spans="1:13" ht="30">
      <c r="A106" s="33" t="s">
        <v>163</v>
      </c>
      <c r="B106" s="34" t="s">
        <v>66</v>
      </c>
      <c r="C106" s="35">
        <v>244</v>
      </c>
      <c r="D106" s="35">
        <v>340</v>
      </c>
      <c r="E106" s="24">
        <f t="shared" si="12"/>
        <v>0</v>
      </c>
      <c r="F106" s="25">
        <f t="shared" si="13"/>
        <v>0</v>
      </c>
      <c r="G106" s="41"/>
      <c r="H106" s="41"/>
      <c r="I106" s="43"/>
      <c r="J106" s="43"/>
      <c r="K106" s="43"/>
      <c r="L106" s="42"/>
      <c r="M106" s="43"/>
    </row>
    <row r="107" spans="1:13" ht="30">
      <c r="A107" s="33" t="s">
        <v>164</v>
      </c>
      <c r="B107" s="34" t="s">
        <v>67</v>
      </c>
      <c r="C107" s="35">
        <v>244</v>
      </c>
      <c r="D107" s="35">
        <v>340</v>
      </c>
      <c r="E107" s="24">
        <f t="shared" si="12"/>
        <v>0</v>
      </c>
      <c r="F107" s="25">
        <f t="shared" si="13"/>
        <v>0</v>
      </c>
      <c r="G107" s="41"/>
      <c r="H107" s="41"/>
      <c r="I107" s="43"/>
      <c r="J107" s="43"/>
      <c r="K107" s="43"/>
      <c r="L107" s="42"/>
      <c r="M107" s="43"/>
    </row>
    <row r="108" spans="1:13" ht="30">
      <c r="A108" s="33" t="s">
        <v>165</v>
      </c>
      <c r="B108" s="34" t="s">
        <v>65</v>
      </c>
      <c r="C108" s="35">
        <v>244</v>
      </c>
      <c r="D108" s="35">
        <v>340</v>
      </c>
      <c r="E108" s="24">
        <f t="shared" si="12"/>
        <v>7422746.36</v>
      </c>
      <c r="F108" s="25">
        <f t="shared" si="13"/>
        <v>7422746.36</v>
      </c>
      <c r="G108" s="41">
        <v>422746.36</v>
      </c>
      <c r="H108" s="41"/>
      <c r="I108" s="43"/>
      <c r="J108" s="43">
        <v>7000000</v>
      </c>
      <c r="K108" s="43"/>
      <c r="L108" s="42"/>
      <c r="M108" s="43"/>
    </row>
    <row r="109" spans="1:13" ht="41.25" hidden="1">
      <c r="A109" s="33" t="s">
        <v>166</v>
      </c>
      <c r="B109" s="34" t="s">
        <v>78</v>
      </c>
      <c r="C109" s="35">
        <v>244</v>
      </c>
      <c r="D109" s="35">
        <v>530</v>
      </c>
      <c r="E109" s="24">
        <f t="shared" si="12"/>
        <v>0</v>
      </c>
      <c r="F109" s="25">
        <f t="shared" si="13"/>
        <v>0</v>
      </c>
      <c r="G109" s="41"/>
      <c r="H109" s="41"/>
      <c r="I109" s="43"/>
      <c r="J109" s="43"/>
      <c r="K109" s="43"/>
      <c r="L109" s="42"/>
      <c r="M109" s="43"/>
    </row>
    <row r="110" spans="1:13" ht="90">
      <c r="A110" s="33" t="s">
        <v>44</v>
      </c>
      <c r="B110" s="34" t="s">
        <v>167</v>
      </c>
      <c r="C110" s="35">
        <v>321</v>
      </c>
      <c r="D110" s="35" t="s">
        <v>8</v>
      </c>
      <c r="E110" s="24">
        <f t="shared" si="12"/>
        <v>12777</v>
      </c>
      <c r="F110" s="25">
        <f t="shared" si="13"/>
        <v>12777</v>
      </c>
      <c r="G110" s="25">
        <f aca="true" t="shared" si="14" ref="G110:M110">G112+G113</f>
        <v>0</v>
      </c>
      <c r="H110" s="25">
        <f t="shared" si="14"/>
        <v>0</v>
      </c>
      <c r="I110" s="25">
        <f t="shared" si="14"/>
        <v>0</v>
      </c>
      <c r="J110" s="25">
        <f t="shared" si="14"/>
        <v>12777</v>
      </c>
      <c r="K110" s="25">
        <f t="shared" si="14"/>
        <v>0</v>
      </c>
      <c r="L110" s="25">
        <f t="shared" si="14"/>
        <v>0</v>
      </c>
      <c r="M110" s="25">
        <f t="shared" si="14"/>
        <v>0</v>
      </c>
    </row>
    <row r="111" spans="1:13" ht="15">
      <c r="A111" s="33"/>
      <c r="B111" s="34" t="s">
        <v>11</v>
      </c>
      <c r="C111" s="35" t="s">
        <v>8</v>
      </c>
      <c r="D111" s="35" t="s">
        <v>8</v>
      </c>
      <c r="E111" s="36" t="s">
        <v>8</v>
      </c>
      <c r="F111" s="37" t="s">
        <v>8</v>
      </c>
      <c r="G111" s="37" t="s">
        <v>8</v>
      </c>
      <c r="H111" s="37" t="s">
        <v>8</v>
      </c>
      <c r="I111" s="46" t="s">
        <v>8</v>
      </c>
      <c r="J111" s="46" t="s">
        <v>8</v>
      </c>
      <c r="K111" s="46" t="s">
        <v>8</v>
      </c>
      <c r="L111" s="46" t="s">
        <v>8</v>
      </c>
      <c r="M111" s="46" t="s">
        <v>8</v>
      </c>
    </row>
    <row r="112" spans="1:13" ht="45">
      <c r="A112" s="33" t="s">
        <v>45</v>
      </c>
      <c r="B112" s="34" t="s">
        <v>73</v>
      </c>
      <c r="C112" s="35">
        <v>321</v>
      </c>
      <c r="D112" s="35">
        <v>262</v>
      </c>
      <c r="E112" s="24">
        <f>F112+L112+M112</f>
        <v>12777</v>
      </c>
      <c r="F112" s="25">
        <f>G112+H112+I112+J112</f>
        <v>12777</v>
      </c>
      <c r="G112" s="41"/>
      <c r="H112" s="41"/>
      <c r="I112" s="43"/>
      <c r="J112" s="43">
        <v>12777</v>
      </c>
      <c r="K112" s="43"/>
      <c r="L112" s="42"/>
      <c r="M112" s="43"/>
    </row>
    <row r="113" spans="1:13" ht="75">
      <c r="A113" s="33" t="s">
        <v>168</v>
      </c>
      <c r="B113" s="34" t="s">
        <v>74</v>
      </c>
      <c r="C113" s="35">
        <v>321</v>
      </c>
      <c r="D113" s="35">
        <v>263</v>
      </c>
      <c r="E113" s="24">
        <f>F113+L113+M113</f>
        <v>0</v>
      </c>
      <c r="F113" s="25">
        <f>G113+H113+I113+J113</f>
        <v>0</v>
      </c>
      <c r="G113" s="41"/>
      <c r="H113" s="41"/>
      <c r="I113" s="43"/>
      <c r="J113" s="43"/>
      <c r="K113" s="43"/>
      <c r="L113" s="42"/>
      <c r="M113" s="43"/>
    </row>
    <row r="114" spans="1:13" ht="15">
      <c r="A114" s="33" t="s">
        <v>46</v>
      </c>
      <c r="B114" s="34" t="s">
        <v>86</v>
      </c>
      <c r="C114" s="35">
        <v>340</v>
      </c>
      <c r="D114" s="35">
        <v>290</v>
      </c>
      <c r="E114" s="24">
        <f>F114+L114+M114</f>
        <v>0</v>
      </c>
      <c r="F114" s="25">
        <f>G114+H114+I114+J114</f>
        <v>0</v>
      </c>
      <c r="G114" s="41"/>
      <c r="H114" s="41"/>
      <c r="I114" s="43"/>
      <c r="J114" s="43"/>
      <c r="K114" s="43"/>
      <c r="L114" s="42"/>
      <c r="M114" s="43"/>
    </row>
    <row r="115" spans="1:13" ht="90">
      <c r="A115" s="33" t="s">
        <v>47</v>
      </c>
      <c r="B115" s="34" t="s">
        <v>210</v>
      </c>
      <c r="C115" s="35">
        <v>407</v>
      </c>
      <c r="D115" s="35" t="s">
        <v>8</v>
      </c>
      <c r="E115" s="24">
        <f>F115+L115+M115</f>
        <v>0</v>
      </c>
      <c r="F115" s="25">
        <f>G115+H115+I115+J115</f>
        <v>0</v>
      </c>
      <c r="G115" s="71">
        <f aca="true" t="shared" si="15" ref="G115:M115">G117+G118</f>
        <v>0</v>
      </c>
      <c r="H115" s="71">
        <f t="shared" si="15"/>
        <v>0</v>
      </c>
      <c r="I115" s="71">
        <f t="shared" si="15"/>
        <v>0</v>
      </c>
      <c r="J115" s="71">
        <f t="shared" si="15"/>
        <v>0</v>
      </c>
      <c r="K115" s="71">
        <f t="shared" si="15"/>
        <v>0</v>
      </c>
      <c r="L115" s="71">
        <f t="shared" si="15"/>
        <v>0</v>
      </c>
      <c r="M115" s="71">
        <f t="shared" si="15"/>
        <v>0</v>
      </c>
    </row>
    <row r="116" spans="1:13" ht="15">
      <c r="A116" s="33"/>
      <c r="B116" s="34" t="s">
        <v>12</v>
      </c>
      <c r="C116" s="35" t="s">
        <v>8</v>
      </c>
      <c r="D116" s="35" t="s">
        <v>8</v>
      </c>
      <c r="E116" s="36" t="s">
        <v>8</v>
      </c>
      <c r="F116" s="37" t="s">
        <v>8</v>
      </c>
      <c r="G116" s="37" t="s">
        <v>8</v>
      </c>
      <c r="H116" s="37" t="s">
        <v>8</v>
      </c>
      <c r="I116" s="46" t="s">
        <v>8</v>
      </c>
      <c r="J116" s="46" t="s">
        <v>8</v>
      </c>
      <c r="K116" s="46" t="s">
        <v>8</v>
      </c>
      <c r="L116" s="46" t="s">
        <v>8</v>
      </c>
      <c r="M116" s="46" t="s">
        <v>8</v>
      </c>
    </row>
    <row r="117" spans="1:13" ht="30">
      <c r="A117" s="33" t="s">
        <v>211</v>
      </c>
      <c r="B117" s="34" t="s">
        <v>213</v>
      </c>
      <c r="C117" s="35">
        <v>407</v>
      </c>
      <c r="D117" s="35">
        <v>226</v>
      </c>
      <c r="E117" s="24">
        <f>F117+L117+M117</f>
        <v>0</v>
      </c>
      <c r="F117" s="25">
        <f>G117+H117+I117+J117</f>
        <v>0</v>
      </c>
      <c r="G117" s="41"/>
      <c r="H117" s="41"/>
      <c r="I117" s="43"/>
      <c r="J117" s="43"/>
      <c r="K117" s="43"/>
      <c r="L117" s="42"/>
      <c r="M117" s="43"/>
    </row>
    <row r="118" spans="1:13" ht="27">
      <c r="A118" s="33" t="s">
        <v>212</v>
      </c>
      <c r="B118" s="34" t="s">
        <v>214</v>
      </c>
      <c r="C118" s="35">
        <v>407</v>
      </c>
      <c r="D118" s="35">
        <v>310</v>
      </c>
      <c r="E118" s="24">
        <f>F118+L118+M118</f>
        <v>0</v>
      </c>
      <c r="F118" s="25">
        <f>G118+H118+I118+J118</f>
        <v>0</v>
      </c>
      <c r="G118" s="41"/>
      <c r="H118" s="41"/>
      <c r="I118" s="43"/>
      <c r="J118" s="43"/>
      <c r="K118" s="43"/>
      <c r="L118" s="42"/>
      <c r="M118" s="43"/>
    </row>
    <row r="119" spans="1:13" ht="13.5">
      <c r="A119" s="33" t="s">
        <v>48</v>
      </c>
      <c r="B119" s="34" t="s">
        <v>92</v>
      </c>
      <c r="C119" s="35">
        <v>350</v>
      </c>
      <c r="D119" s="35">
        <v>290</v>
      </c>
      <c r="E119" s="24">
        <f>F119+L119+M119</f>
        <v>0</v>
      </c>
      <c r="F119" s="25">
        <f>G119+H119+I119+J119</f>
        <v>0</v>
      </c>
      <c r="G119" s="41"/>
      <c r="H119" s="41"/>
      <c r="I119" s="43"/>
      <c r="J119" s="43"/>
      <c r="K119" s="43"/>
      <c r="L119" s="42"/>
      <c r="M119" s="43"/>
    </row>
    <row r="120" spans="1:13" ht="27">
      <c r="A120" s="33" t="s">
        <v>49</v>
      </c>
      <c r="B120" s="34" t="s">
        <v>87</v>
      </c>
      <c r="C120" s="35">
        <v>831</v>
      </c>
      <c r="D120" s="35">
        <v>290</v>
      </c>
      <c r="E120" s="24">
        <f>F120+L120+M120</f>
        <v>0</v>
      </c>
      <c r="F120" s="25">
        <f>G120+H120+I120+J120</f>
        <v>0</v>
      </c>
      <c r="G120" s="41"/>
      <c r="H120" s="41"/>
      <c r="I120" s="43"/>
      <c r="J120" s="43"/>
      <c r="K120" s="43"/>
      <c r="L120" s="42"/>
      <c r="M120" s="43"/>
    </row>
    <row r="121" spans="1:13" ht="27">
      <c r="A121" s="33" t="s">
        <v>170</v>
      </c>
      <c r="B121" s="34" t="s">
        <v>169</v>
      </c>
      <c r="C121" s="35">
        <v>850</v>
      </c>
      <c r="D121" s="35" t="s">
        <v>8</v>
      </c>
      <c r="E121" s="24">
        <f>F121+L121+M121</f>
        <v>1510000</v>
      </c>
      <c r="F121" s="25">
        <f>G121+H121+I121+J121</f>
        <v>1510000</v>
      </c>
      <c r="G121" s="25">
        <f aca="true" t="shared" si="16" ref="G121:M121">G123+G124+G125</f>
        <v>0</v>
      </c>
      <c r="H121" s="25">
        <f t="shared" si="16"/>
        <v>0</v>
      </c>
      <c r="I121" s="25">
        <f t="shared" si="16"/>
        <v>0</v>
      </c>
      <c r="J121" s="25">
        <f t="shared" si="16"/>
        <v>1510000</v>
      </c>
      <c r="K121" s="25">
        <f t="shared" si="16"/>
        <v>0</v>
      </c>
      <c r="L121" s="25">
        <f t="shared" si="16"/>
        <v>0</v>
      </c>
      <c r="M121" s="25">
        <f t="shared" si="16"/>
        <v>0</v>
      </c>
    </row>
    <row r="122" spans="1:13" ht="13.5">
      <c r="A122" s="33"/>
      <c r="B122" s="34" t="s">
        <v>11</v>
      </c>
      <c r="C122" s="35" t="s">
        <v>8</v>
      </c>
      <c r="D122" s="35" t="s">
        <v>8</v>
      </c>
      <c r="E122" s="36" t="s">
        <v>8</v>
      </c>
      <c r="F122" s="37" t="s">
        <v>8</v>
      </c>
      <c r="G122" s="37" t="s">
        <v>8</v>
      </c>
      <c r="H122" s="37" t="s">
        <v>8</v>
      </c>
      <c r="I122" s="46" t="s">
        <v>8</v>
      </c>
      <c r="J122" s="46" t="s">
        <v>8</v>
      </c>
      <c r="K122" s="46" t="s">
        <v>8</v>
      </c>
      <c r="L122" s="46" t="s">
        <v>8</v>
      </c>
      <c r="M122" s="46" t="s">
        <v>8</v>
      </c>
    </row>
    <row r="123" spans="1:13" ht="41.25">
      <c r="A123" s="33" t="s">
        <v>216</v>
      </c>
      <c r="B123" s="34" t="s">
        <v>171</v>
      </c>
      <c r="C123" s="35">
        <v>851</v>
      </c>
      <c r="D123" s="35">
        <v>290</v>
      </c>
      <c r="E123" s="24">
        <f>F123+L123+M123</f>
        <v>5000</v>
      </c>
      <c r="F123" s="25">
        <f>G123+H123+I123+J123</f>
        <v>5000</v>
      </c>
      <c r="G123" s="41"/>
      <c r="H123" s="41"/>
      <c r="I123" s="43"/>
      <c r="J123" s="43">
        <v>5000</v>
      </c>
      <c r="K123" s="43"/>
      <c r="L123" s="42"/>
      <c r="M123" s="43"/>
    </row>
    <row r="124" spans="1:13" ht="27">
      <c r="A124" s="33" t="s">
        <v>217</v>
      </c>
      <c r="B124" s="34" t="s">
        <v>88</v>
      </c>
      <c r="C124" s="35">
        <v>852</v>
      </c>
      <c r="D124" s="35">
        <v>290</v>
      </c>
      <c r="E124" s="24">
        <f>F124+L124+M124</f>
        <v>5000</v>
      </c>
      <c r="F124" s="25">
        <f>G124+H124+I124+J124</f>
        <v>5000</v>
      </c>
      <c r="G124" s="41"/>
      <c r="H124" s="41"/>
      <c r="I124" s="43"/>
      <c r="J124" s="43">
        <v>5000</v>
      </c>
      <c r="K124" s="43"/>
      <c r="L124" s="42"/>
      <c r="M124" s="43"/>
    </row>
    <row r="125" spans="1:13" ht="13.5">
      <c r="A125" s="33" t="s">
        <v>218</v>
      </c>
      <c r="B125" s="34" t="s">
        <v>89</v>
      </c>
      <c r="C125" s="35">
        <v>853</v>
      </c>
      <c r="D125" s="35" t="s">
        <v>8</v>
      </c>
      <c r="E125" s="24">
        <f>F125+L125+M125</f>
        <v>1500000</v>
      </c>
      <c r="F125" s="25">
        <f>G125+H125+I125+J125</f>
        <v>1500000</v>
      </c>
      <c r="G125" s="25">
        <f aca="true" t="shared" si="17" ref="G125:M125">G127+G128+G129</f>
        <v>0</v>
      </c>
      <c r="H125" s="25">
        <f t="shared" si="17"/>
        <v>0</v>
      </c>
      <c r="I125" s="25">
        <f t="shared" si="17"/>
        <v>0</v>
      </c>
      <c r="J125" s="25">
        <f t="shared" si="17"/>
        <v>1500000</v>
      </c>
      <c r="K125" s="25">
        <f t="shared" si="17"/>
        <v>0</v>
      </c>
      <c r="L125" s="25">
        <f t="shared" si="17"/>
        <v>0</v>
      </c>
      <c r="M125" s="25">
        <f t="shared" si="17"/>
        <v>0</v>
      </c>
    </row>
    <row r="126" spans="1:13" ht="13.5">
      <c r="A126" s="53"/>
      <c r="B126" s="34" t="s">
        <v>12</v>
      </c>
      <c r="C126" s="35" t="s">
        <v>8</v>
      </c>
      <c r="D126" s="35" t="s">
        <v>8</v>
      </c>
      <c r="E126" s="36" t="s">
        <v>8</v>
      </c>
      <c r="F126" s="37" t="s">
        <v>8</v>
      </c>
      <c r="G126" s="37" t="s">
        <v>8</v>
      </c>
      <c r="H126" s="37" t="s">
        <v>8</v>
      </c>
      <c r="I126" s="46" t="s">
        <v>8</v>
      </c>
      <c r="J126" s="46" t="s">
        <v>8</v>
      </c>
      <c r="K126" s="46" t="s">
        <v>8</v>
      </c>
      <c r="L126" s="46" t="s">
        <v>8</v>
      </c>
      <c r="M126" s="46" t="s">
        <v>8</v>
      </c>
    </row>
    <row r="127" spans="1:13" ht="69">
      <c r="A127" s="33" t="s">
        <v>219</v>
      </c>
      <c r="B127" s="34" t="s">
        <v>72</v>
      </c>
      <c r="C127" s="35">
        <v>853</v>
      </c>
      <c r="D127" s="35">
        <v>241</v>
      </c>
      <c r="E127" s="24">
        <f>F127+L127+M127</f>
        <v>0</v>
      </c>
      <c r="F127" s="25">
        <f>G127+H127+I127+J127</f>
        <v>0</v>
      </c>
      <c r="G127" s="41"/>
      <c r="H127" s="41"/>
      <c r="I127" s="43"/>
      <c r="J127" s="43"/>
      <c r="K127" s="43"/>
      <c r="L127" s="42"/>
      <c r="M127" s="43"/>
    </row>
    <row r="128" spans="1:13" ht="41.25">
      <c r="A128" s="33" t="s">
        <v>220</v>
      </c>
      <c r="B128" s="34" t="s">
        <v>90</v>
      </c>
      <c r="C128" s="35">
        <v>853</v>
      </c>
      <c r="D128" s="35">
        <v>253</v>
      </c>
      <c r="E128" s="24">
        <f>F128+L128+M128</f>
        <v>0</v>
      </c>
      <c r="F128" s="25">
        <f>G128+H128+I128+J128</f>
        <v>0</v>
      </c>
      <c r="G128" s="41"/>
      <c r="H128" s="41"/>
      <c r="I128" s="43"/>
      <c r="J128" s="43"/>
      <c r="K128" s="43"/>
      <c r="L128" s="42"/>
      <c r="M128" s="43"/>
    </row>
    <row r="129" spans="1:13" ht="13.5">
      <c r="A129" s="33" t="s">
        <v>221</v>
      </c>
      <c r="B129" s="34" t="s">
        <v>85</v>
      </c>
      <c r="C129" s="35">
        <v>853</v>
      </c>
      <c r="D129" s="35">
        <v>290</v>
      </c>
      <c r="E129" s="24">
        <f>F129+L129+M129</f>
        <v>1500000</v>
      </c>
      <c r="F129" s="54">
        <f>G129+H129+I129+J129</f>
        <v>1500000</v>
      </c>
      <c r="G129" s="55"/>
      <c r="H129" s="55"/>
      <c r="I129" s="56"/>
      <c r="J129" s="56">
        <v>1500000</v>
      </c>
      <c r="K129" s="56"/>
      <c r="L129" s="57"/>
      <c r="M129" s="43"/>
    </row>
    <row r="130" spans="1:13" ht="27">
      <c r="A130" s="33" t="s">
        <v>222</v>
      </c>
      <c r="B130" s="34" t="s">
        <v>91</v>
      </c>
      <c r="C130" s="35">
        <v>862</v>
      </c>
      <c r="D130" s="35">
        <v>253</v>
      </c>
      <c r="E130" s="24">
        <f>F130+L130+M130</f>
        <v>0</v>
      </c>
      <c r="F130" s="25">
        <f>G130+H130+I130+J130</f>
        <v>0</v>
      </c>
      <c r="G130" s="58"/>
      <c r="H130" s="41"/>
      <c r="I130" s="42"/>
      <c r="J130" s="42"/>
      <c r="K130" s="42"/>
      <c r="L130" s="42"/>
      <c r="M130" s="43"/>
    </row>
    <row r="131" spans="1:13" ht="27">
      <c r="A131" s="60" t="s">
        <v>50</v>
      </c>
      <c r="B131" s="29" t="s">
        <v>189</v>
      </c>
      <c r="C131" s="69" t="s">
        <v>191</v>
      </c>
      <c r="D131" s="69" t="s">
        <v>192</v>
      </c>
      <c r="E131" s="36" t="s">
        <v>8</v>
      </c>
      <c r="F131" s="37" t="s">
        <v>8</v>
      </c>
      <c r="G131" s="37" t="s">
        <v>8</v>
      </c>
      <c r="H131" s="37" t="s">
        <v>8</v>
      </c>
      <c r="I131" s="46" t="s">
        <v>8</v>
      </c>
      <c r="J131" s="43"/>
      <c r="K131" s="46" t="s">
        <v>8</v>
      </c>
      <c r="L131" s="46" t="s">
        <v>8</v>
      </c>
      <c r="M131" s="46" t="s">
        <v>8</v>
      </c>
    </row>
    <row r="132" spans="1:13" ht="27">
      <c r="A132" s="60" t="s">
        <v>188</v>
      </c>
      <c r="B132" s="29" t="s">
        <v>190</v>
      </c>
      <c r="C132" s="69" t="s">
        <v>191</v>
      </c>
      <c r="D132" s="69" t="s">
        <v>193</v>
      </c>
      <c r="E132" s="36" t="s">
        <v>8</v>
      </c>
      <c r="F132" s="37" t="s">
        <v>8</v>
      </c>
      <c r="G132" s="37" t="s">
        <v>8</v>
      </c>
      <c r="H132" s="37" t="s">
        <v>8</v>
      </c>
      <c r="I132" s="46" t="s">
        <v>8</v>
      </c>
      <c r="J132" s="43"/>
      <c r="K132" s="46" t="s">
        <v>8</v>
      </c>
      <c r="L132" s="46" t="s">
        <v>8</v>
      </c>
      <c r="M132" s="46" t="s">
        <v>8</v>
      </c>
    </row>
    <row r="133" spans="1:13" ht="13.5">
      <c r="A133" s="33"/>
      <c r="B133" s="59" t="s">
        <v>16</v>
      </c>
      <c r="C133" s="35" t="s">
        <v>8</v>
      </c>
      <c r="D133" s="35" t="s">
        <v>8</v>
      </c>
      <c r="E133" s="36" t="s">
        <v>8</v>
      </c>
      <c r="F133" s="37" t="s">
        <v>8</v>
      </c>
      <c r="G133" s="37" t="s">
        <v>8</v>
      </c>
      <c r="H133" s="37" t="s">
        <v>8</v>
      </c>
      <c r="I133" s="46" t="s">
        <v>8</v>
      </c>
      <c r="J133" s="46" t="s">
        <v>8</v>
      </c>
      <c r="K133" s="46" t="s">
        <v>8</v>
      </c>
      <c r="L133" s="46" t="s">
        <v>8</v>
      </c>
      <c r="M133" s="46" t="s">
        <v>8</v>
      </c>
    </row>
    <row r="134" spans="1:13" s="32" customFormat="1" ht="27">
      <c r="A134" s="60" t="s">
        <v>187</v>
      </c>
      <c r="B134" s="29" t="s">
        <v>3</v>
      </c>
      <c r="C134" s="30" t="s">
        <v>8</v>
      </c>
      <c r="D134" s="30" t="s">
        <v>8</v>
      </c>
      <c r="E134" s="27">
        <v>0</v>
      </c>
      <c r="F134" s="27">
        <v>0</v>
      </c>
      <c r="G134" s="24"/>
      <c r="H134" s="24"/>
      <c r="I134" s="24"/>
      <c r="J134" s="24"/>
      <c r="K134" s="70"/>
      <c r="L134" s="24"/>
      <c r="M134" s="24"/>
    </row>
    <row r="136" spans="1:15" s="1" customFormat="1" ht="13.5">
      <c r="A136" s="91" t="s">
        <v>21</v>
      </c>
      <c r="B136" s="91"/>
      <c r="C136" s="91"/>
      <c r="D136" s="91"/>
      <c r="E136" s="91"/>
      <c r="F136" s="91"/>
      <c r="G136" s="91"/>
      <c r="H136" s="13"/>
      <c r="I136" s="13" t="s">
        <v>13</v>
      </c>
      <c r="J136" s="13"/>
      <c r="K136" s="13"/>
      <c r="L136" s="13"/>
      <c r="M136" s="64"/>
      <c r="N136" s="13"/>
      <c r="O136" s="13"/>
    </row>
    <row r="137" spans="1:15" s="1" customFormat="1" ht="13.5">
      <c r="A137" s="13"/>
      <c r="B137" s="13"/>
      <c r="C137" s="13"/>
      <c r="D137" s="13"/>
      <c r="E137" s="32"/>
      <c r="F137" s="13"/>
      <c r="G137" s="13"/>
      <c r="H137" s="13"/>
      <c r="I137" s="65" t="s">
        <v>4</v>
      </c>
      <c r="J137" s="13"/>
      <c r="K137" s="13"/>
      <c r="L137" s="13"/>
      <c r="M137" s="66" t="s">
        <v>14</v>
      </c>
      <c r="N137" s="13"/>
      <c r="O137" s="13"/>
    </row>
    <row r="138" spans="1:15" s="1" customFormat="1" ht="13.5">
      <c r="A138" s="91" t="s">
        <v>22</v>
      </c>
      <c r="B138" s="91"/>
      <c r="C138" s="91"/>
      <c r="D138" s="91"/>
      <c r="E138" s="91"/>
      <c r="F138" s="91"/>
      <c r="G138" s="91"/>
      <c r="H138" s="91"/>
      <c r="I138" s="67" t="s">
        <v>13</v>
      </c>
      <c r="J138" s="13"/>
      <c r="K138" s="13"/>
      <c r="L138" s="13"/>
      <c r="M138" s="64"/>
      <c r="N138" s="13"/>
      <c r="O138" s="13"/>
    </row>
    <row r="139" spans="1:15" s="1" customFormat="1" ht="13.5">
      <c r="A139" s="13"/>
      <c r="B139" s="13"/>
      <c r="C139" s="13"/>
      <c r="D139" s="13"/>
      <c r="E139" s="32"/>
      <c r="F139" s="13"/>
      <c r="G139" s="13"/>
      <c r="H139" s="13"/>
      <c r="I139" s="67" t="s">
        <v>4</v>
      </c>
      <c r="J139" s="13"/>
      <c r="K139" s="13"/>
      <c r="L139" s="13"/>
      <c r="M139" s="66" t="s">
        <v>14</v>
      </c>
      <c r="N139" s="13"/>
      <c r="O139" s="13"/>
    </row>
    <row r="140" spans="1:15" s="1" customFormat="1" ht="13.5">
      <c r="A140" s="91" t="s">
        <v>23</v>
      </c>
      <c r="B140" s="91"/>
      <c r="C140" s="91"/>
      <c r="D140" s="91"/>
      <c r="E140" s="91"/>
      <c r="F140" s="91"/>
      <c r="G140" s="91"/>
      <c r="H140" s="91"/>
      <c r="I140" s="67" t="s">
        <v>13</v>
      </c>
      <c r="J140" s="13"/>
      <c r="K140" s="13"/>
      <c r="L140" s="13"/>
      <c r="M140" s="64"/>
      <c r="N140" s="13"/>
      <c r="O140" s="13"/>
    </row>
    <row r="141" spans="1:15" s="1" customFormat="1" ht="13.5">
      <c r="A141" s="13"/>
      <c r="B141" s="13"/>
      <c r="C141" s="13"/>
      <c r="D141" s="13"/>
      <c r="E141" s="32"/>
      <c r="F141" s="13"/>
      <c r="G141" s="13"/>
      <c r="H141" s="13"/>
      <c r="I141" s="67" t="s">
        <v>4</v>
      </c>
      <c r="J141" s="13"/>
      <c r="K141" s="13"/>
      <c r="L141" s="13"/>
      <c r="M141" s="66" t="s">
        <v>14</v>
      </c>
      <c r="N141" s="13"/>
      <c r="O141" s="13"/>
    </row>
    <row r="142" spans="1:15" s="1" customFormat="1" ht="13.5">
      <c r="A142" s="91" t="s">
        <v>15</v>
      </c>
      <c r="B142" s="91"/>
      <c r="C142" s="13"/>
      <c r="D142" s="13"/>
      <c r="E142" s="32"/>
      <c r="F142" s="13"/>
      <c r="G142" s="13"/>
      <c r="H142" s="13"/>
      <c r="I142" s="67" t="s">
        <v>13</v>
      </c>
      <c r="J142" s="13"/>
      <c r="K142" s="13"/>
      <c r="L142" s="13"/>
      <c r="M142" s="64"/>
      <c r="N142" s="13"/>
      <c r="O142" s="13"/>
    </row>
    <row r="143" spans="1:15" s="1" customFormat="1" ht="13.5">
      <c r="A143" s="63" t="s">
        <v>17</v>
      </c>
      <c r="B143" s="68"/>
      <c r="C143" s="13"/>
      <c r="D143" s="13"/>
      <c r="E143" s="32"/>
      <c r="F143" s="13"/>
      <c r="G143" s="13"/>
      <c r="H143" s="13"/>
      <c r="I143" s="67" t="s">
        <v>4</v>
      </c>
      <c r="J143" s="13"/>
      <c r="K143" s="13"/>
      <c r="L143" s="13"/>
      <c r="M143" s="66" t="s">
        <v>14</v>
      </c>
      <c r="N143" s="13"/>
      <c r="O143" s="13"/>
    </row>
    <row r="144" spans="1:15" s="1" customFormat="1" ht="13.5">
      <c r="A144" s="1" t="s">
        <v>5</v>
      </c>
      <c r="B144" s="8"/>
      <c r="D144" s="8"/>
      <c r="E144" s="9"/>
      <c r="F144" s="8"/>
      <c r="N144" s="13"/>
      <c r="O144" s="13"/>
    </row>
  </sheetData>
  <sheetProtection/>
  <mergeCells count="19">
    <mergeCell ref="M5:M7"/>
    <mergeCell ref="L5:L7"/>
    <mergeCell ref="A138:H138"/>
    <mergeCell ref="A140:H140"/>
    <mergeCell ref="A136:G136"/>
    <mergeCell ref="J3:K3"/>
    <mergeCell ref="H6:H7"/>
    <mergeCell ref="I6:I7"/>
    <mergeCell ref="D4:D7"/>
    <mergeCell ref="F5:F7"/>
    <mergeCell ref="J6:K6"/>
    <mergeCell ref="E4:E7"/>
    <mergeCell ref="A2:M2"/>
    <mergeCell ref="F4:M4"/>
    <mergeCell ref="A142:B142"/>
    <mergeCell ref="B4:B7"/>
    <mergeCell ref="A4:A7"/>
    <mergeCell ref="G6:G7"/>
    <mergeCell ref="C4:C7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landscape" paperSize="9" scale="62" r:id="rId2"/>
  <ignoredErrors>
    <ignoredError sqref="F2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МИК-информ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</dc:creator>
  <cp:keywords/>
  <dc:description/>
  <cp:lastModifiedBy>administrator2</cp:lastModifiedBy>
  <dcterms:created xsi:type="dcterms:W3CDTF">2012-11-09T13:31:56Z</dcterms:created>
  <dcterms:modified xsi:type="dcterms:W3CDTF">2017-09-06T14:01:33Z</dcterms:modified>
  <cp:category/>
  <cp:version/>
  <cp:contentType/>
  <cp:contentStatus/>
</cp:coreProperties>
</file>